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F126" i="17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<sst xmlns="http://schemas.openxmlformats.org/spreadsheetml/2006/main" count="4617" uniqueCount="1039">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</sst>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25248"/>
        <c:axId val="101926784"/>
      </c:areaChart>
      <c:dateAx>
        <c:axId val="1019252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9267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19267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9252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85856"/>
        <c:axId val="106187392"/>
      </c:areaChart>
      <c:dateAx>
        <c:axId val="1061858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87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618739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858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03392"/>
        <c:axId val="106213376"/>
      </c:areaChart>
      <c:dateAx>
        <c:axId val="10620339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133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621337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033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3216"/>
        <c:axId val="106247296"/>
      </c:areaChart>
      <c:dateAx>
        <c:axId val="1062332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47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624729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332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80064"/>
        <c:axId val="106281600"/>
      </c:areaChart>
      <c:dateAx>
        <c:axId val="10628006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281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62816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800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41664"/>
        <c:axId val="106659840"/>
      </c:areaChart>
      <c:dateAx>
        <c:axId val="10664166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65984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665984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6416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17184"/>
        <c:axId val="106718720"/>
      </c:areaChart>
      <c:dateAx>
        <c:axId val="106717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6718720"/>
        <c:crosses val="autoZero"/>
        <c:auto val="1"/>
        <c:lblOffset val="100"/>
        <c:baseTimeUnit val="days"/>
      </c:dateAx>
      <c:valAx>
        <c:axId val="10671872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71718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51488"/>
        <c:axId val="106753024"/>
      </c:areaChart>
      <c:dateAx>
        <c:axId val="106751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753024"/>
        <c:crosses val="autoZero"/>
        <c:auto val="1"/>
        <c:lblOffset val="100"/>
        <c:baseTimeUnit val="days"/>
      </c:dateAx>
      <c:valAx>
        <c:axId val="1067530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7514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41568"/>
        <c:axId val="108151552"/>
      </c:areaChart>
      <c:dateAx>
        <c:axId val="108141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51552"/>
        <c:crosses val="autoZero"/>
        <c:auto val="1"/>
        <c:lblOffset val="100"/>
        <c:baseTimeUnit val="days"/>
      </c:dateAx>
      <c:valAx>
        <c:axId val="1081515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415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39584"/>
        <c:axId val="110341120"/>
      </c:areaChart>
      <c:dateAx>
        <c:axId val="110339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341120"/>
        <c:crosses val="autoZero"/>
        <c:auto val="1"/>
        <c:lblOffset val="100"/>
        <c:baseTimeUnit val="days"/>
      </c:dateAx>
      <c:valAx>
        <c:axId val="11034112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3395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7504"/>
        <c:axId val="110441216"/>
      </c:lineChart>
      <c:dateAx>
        <c:axId val="110357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441216"/>
        <c:crosses val="autoZero"/>
        <c:auto val="1"/>
        <c:lblOffset val="100"/>
        <c:baseTimeUnit val="days"/>
      </c:dateAx>
      <c:valAx>
        <c:axId val="1104412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35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50976"/>
        <c:axId val="101952512"/>
      </c:areaChart>
      <c:dateAx>
        <c:axId val="10195097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95251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195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9509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88448"/>
        <c:axId val="110889984"/>
      </c:areaChart>
      <c:dateAx>
        <c:axId val="110888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889984"/>
        <c:crosses val="autoZero"/>
        <c:auto val="1"/>
        <c:lblOffset val="100"/>
        <c:baseTimeUnit val="days"/>
      </c:dateAx>
      <c:valAx>
        <c:axId val="1108899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8884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10464"/>
        <c:axId val="110916352"/>
      </c:areaChart>
      <c:dateAx>
        <c:axId val="110910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916352"/>
        <c:crosses val="autoZero"/>
        <c:auto val="1"/>
        <c:lblOffset val="100"/>
        <c:baseTimeUnit val="days"/>
      </c:dateAx>
      <c:valAx>
        <c:axId val="11091635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9104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40928"/>
        <c:axId val="110942464"/>
      </c:barChart>
      <c:dateAx>
        <c:axId val="110940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942464"/>
        <c:crosses val="autoZero"/>
        <c:auto val="1"/>
        <c:lblOffset val="100"/>
        <c:baseTimeUnit val="days"/>
      </c:dateAx>
      <c:valAx>
        <c:axId val="1109424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94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48160"/>
        <c:axId val="112349952"/>
      </c:areaChart>
      <c:dateAx>
        <c:axId val="112348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12349952"/>
        <c:crosses val="autoZero"/>
        <c:auto val="1"/>
        <c:lblOffset val="100"/>
        <c:baseTimeUnit val="days"/>
      </c:dateAx>
      <c:valAx>
        <c:axId val="11234995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34816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74528"/>
        <c:axId val="112376064"/>
      </c:areaChart>
      <c:dateAx>
        <c:axId val="112374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2376064"/>
        <c:crosses val="autoZero"/>
        <c:auto val="1"/>
        <c:lblOffset val="100"/>
        <c:baseTimeUnit val="days"/>
      </c:dateAx>
      <c:valAx>
        <c:axId val="11237606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374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0912"/>
        <c:axId val="112392448"/>
      </c:lineChart>
      <c:catAx>
        <c:axId val="112390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392448"/>
        <c:crosses val="autoZero"/>
        <c:auto val="1"/>
        <c:lblAlgn val="ctr"/>
        <c:lblOffset val="100"/>
        <c:noMultiLvlLbl val="0"/>
      </c:catAx>
      <c:valAx>
        <c:axId val="11239244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390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3040"/>
        <c:axId val="112504832"/>
      </c:lineChart>
      <c:dateAx>
        <c:axId val="112503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504832"/>
        <c:crosses val="autoZero"/>
        <c:auto val="1"/>
        <c:lblOffset val="100"/>
        <c:baseTimeUnit val="days"/>
      </c:dateAx>
      <c:valAx>
        <c:axId val="1125048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50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93632"/>
        <c:axId val="112695168"/>
      </c:areaChart>
      <c:dateAx>
        <c:axId val="112693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2695168"/>
        <c:crosses val="autoZero"/>
        <c:auto val="1"/>
        <c:lblOffset val="100"/>
        <c:baseTimeUnit val="days"/>
      </c:dateAx>
      <c:valAx>
        <c:axId val="11269516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69363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15648"/>
        <c:axId val="112717184"/>
      </c:areaChart>
      <c:dateAx>
        <c:axId val="112715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2717184"/>
        <c:crosses val="autoZero"/>
        <c:auto val="1"/>
        <c:lblOffset val="100"/>
        <c:baseTimeUnit val="days"/>
      </c:dateAx>
      <c:valAx>
        <c:axId val="1127171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715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1760"/>
        <c:axId val="112755840"/>
      </c:lineChart>
      <c:dateAx>
        <c:axId val="112741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755840"/>
        <c:crosses val="autoZero"/>
        <c:auto val="1"/>
        <c:lblOffset val="100"/>
        <c:baseTimeUnit val="days"/>
      </c:dateAx>
      <c:valAx>
        <c:axId val="1127558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741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0304"/>
        <c:axId val="104531840"/>
      </c:areaChart>
      <c:dateAx>
        <c:axId val="1045303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318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53184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303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49344"/>
        <c:axId val="111075712"/>
      </c:areaChart>
      <c:dateAx>
        <c:axId val="111049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11075712"/>
        <c:crosses val="autoZero"/>
        <c:auto val="1"/>
        <c:lblOffset val="100"/>
        <c:baseTimeUnit val="days"/>
      </c:dateAx>
      <c:valAx>
        <c:axId val="1110757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049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87392"/>
        <c:axId val="113388928"/>
      </c:areaChart>
      <c:dateAx>
        <c:axId val="113387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388928"/>
        <c:crosses val="autoZero"/>
        <c:auto val="1"/>
        <c:lblOffset val="100"/>
        <c:baseTimeUnit val="days"/>
      </c:dateAx>
      <c:valAx>
        <c:axId val="113388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387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5792"/>
        <c:axId val="113427584"/>
      </c:lineChart>
      <c:dateAx>
        <c:axId val="113425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427584"/>
        <c:crosses val="autoZero"/>
        <c:auto val="1"/>
        <c:lblOffset val="100"/>
        <c:baseTimeUnit val="days"/>
      </c:dateAx>
      <c:valAx>
        <c:axId val="11342758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425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19232"/>
        <c:axId val="107920768"/>
      </c:areaChart>
      <c:dateAx>
        <c:axId val="1079192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920768"/>
        <c:crosses val="autoZero"/>
        <c:auto val="1"/>
        <c:lblOffset val="100"/>
        <c:baseTimeUnit val="days"/>
      </c:dateAx>
      <c:valAx>
        <c:axId val="10792076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91923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39712"/>
        <c:axId val="113141248"/>
      </c:areaChart>
      <c:dateAx>
        <c:axId val="113139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141248"/>
        <c:crosses val="autoZero"/>
        <c:auto val="1"/>
        <c:lblOffset val="100"/>
        <c:baseTimeUnit val="days"/>
      </c:dateAx>
      <c:valAx>
        <c:axId val="11314124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1397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87072"/>
        <c:axId val="113188864"/>
      </c:areaChart>
      <c:dateAx>
        <c:axId val="1131870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188864"/>
        <c:crosses val="autoZero"/>
        <c:auto val="1"/>
        <c:lblOffset val="100"/>
        <c:baseTimeUnit val="days"/>
      </c:dateAx>
      <c:valAx>
        <c:axId val="11318886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18707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68320"/>
        <c:axId val="104569856"/>
      </c:areaChart>
      <c:dateAx>
        <c:axId val="1045683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6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56985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683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88800"/>
        <c:axId val="104590336"/>
      </c:areaChart>
      <c:dateAx>
        <c:axId val="10458880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590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59033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88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84160"/>
        <c:axId val="104685952"/>
      </c:areaChart>
      <c:catAx>
        <c:axId val="1046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685952"/>
        <c:crosses val="autoZero"/>
        <c:auto val="1"/>
        <c:lblAlgn val="ctr"/>
        <c:lblOffset val="100"/>
        <c:noMultiLvlLbl val="0"/>
      </c:catAx>
      <c:valAx>
        <c:axId val="10468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684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05408"/>
        <c:axId val="104719488"/>
      </c:areaChart>
      <c:dateAx>
        <c:axId val="1047054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7194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471948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05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6608"/>
        <c:axId val="105078144"/>
      </c:lineChart>
      <c:dateAx>
        <c:axId val="10507660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078144"/>
        <c:crosses val="autoZero"/>
        <c:auto val="1"/>
        <c:lblOffset val="100"/>
        <c:baseTimeUnit val="days"/>
      </c:dateAx>
      <c:valAx>
        <c:axId val="1050781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07660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90432"/>
        <c:axId val="105108608"/>
      </c:lineChart>
      <c:dateAx>
        <c:axId val="10509043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108608"/>
        <c:crosses val="autoZero"/>
        <c:auto val="1"/>
        <c:lblOffset val="100"/>
        <c:baseTimeUnit val="days"/>
      </c:dateAx>
      <c:valAx>
        <c:axId val="1051086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09043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M7" sqref="M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43794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47170</v>
      </c>
      <c r="E5" s="286">
        <f>+IF(ISERROR(VLOOKUP($E$2,Cu!$A$5:$H$1642,7,0)),0,VLOOKUP($E$2,Cu!$A$5:$H$1642,7,0))</f>
        <v>245</v>
      </c>
      <c r="F5" s="281" t="s">
        <v>3</v>
      </c>
      <c r="G5" s="280">
        <f>+IF(ISERROR(VLOOKUP($E$2,Cu!$A$5:$H$1642,2,0)),0,VLOOKUP($E$2,Cu!$A$5:$H$1642,2,0))</f>
        <v>6709.7100898847957</v>
      </c>
      <c r="H5" s="280">
        <f>+IF(ISERROR(VLOOKUP($E$2,Cu!$A$5:$H$1642,4,0)),0,VLOOKUP($E$2,Cu!$A$5:$H$1642,4,0))</f>
        <v>5734.7949486194839</v>
      </c>
      <c r="I5" s="394">
        <f>+IF(ISERROR(VLOOKUP($E$2,Cu!$A$5:$H$1999,5,0)),0,VLOOKUP($E$2,Cu!$A$5:$H$1999,5,0))</f>
        <v>5834</v>
      </c>
      <c r="J5" s="377">
        <f>+IF(ISERROR(VLOOKUP($E$2,Cu!$A$5:$H$1642,8,0)),0,VLOOKUP($E$2,Cu!$A$5:$H$1642,8,0))</f>
        <v>21</v>
      </c>
      <c r="K5" s="294"/>
      <c r="L5" s="3"/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15750</v>
      </c>
      <c r="E6" s="286">
        <f>+IF(ISERROR(VLOOKUP($E$2,Pb!$A$5:$H$1987,7,0)),0,VLOOKUP($E$2,Pb!$A$5:$H$1987,7,0))</f>
        <v>25</v>
      </c>
      <c r="F6" s="281" t="s">
        <v>3</v>
      </c>
      <c r="G6" s="280">
        <f>+IF(ISERROR(VLOOKUP($E$2,Pb!$A$5:$H$1987,2,0)),0,VLOOKUP($E$2,Pb!$A$5:$H$1987,2,0))</f>
        <v>2240.363237559583</v>
      </c>
      <c r="H6" s="280">
        <f>+IF(ISERROR(VLOOKUP($E$2,Pb!$A$5:$H$1987,4,0)),0,VLOOKUP($E$2,Pb!$A$5:$H$1987,4,0))</f>
        <v>1914.8403739825496</v>
      </c>
      <c r="I6" s="394">
        <f>+IF(ISERROR(VLOOKUP($E$2,Pb!$A$5:$H$1987,5,0)),0,VLOOKUP($E$2,Pb!$A$5:$H$1987,5,0))</f>
        <v>1958</v>
      </c>
      <c r="J6" s="377">
        <f>+IF(ISERROR(VLOOKUP($E$2,Pb!$A$5:$H$1642,8,0)),0,VLOOKUP($E$2,Pb!$A$5:$H$1642,8,0))</f>
        <v>-14.5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4074</v>
      </c>
      <c r="E7" s="286">
        <f>+IF(ISERROR(VLOOKUP($E$2,Ag!$A$5:$H$1986,7,0)),0,VLOOKUP($E$2,Ag!$A$5:$H$1986,7,0))</f>
        <v>-22</v>
      </c>
      <c r="F7" s="281" t="s">
        <v>6</v>
      </c>
      <c r="G7" s="280">
        <f>+IF(ISERROR(VLOOKUP($E$2,Ag!$A$5:$H$1517,2,0)),0,VLOOKUP($E$2,Ag!$A$5:$H$1517,2,0))</f>
        <v>579.50729078207883</v>
      </c>
      <c r="H7" s="280">
        <f>+IF(ISERROR(VLOOKUP($E$2,Ag!$A$5:$H$1517,4,0)),0,VLOOKUP($E$2,Ag!$A$5:$H$1517,4,0))</f>
        <v>495.30537673681954</v>
      </c>
      <c r="I7" s="394">
        <f>+IF(ISERROR(VLOOKUP($E$2,Ag!$A$5:$H$1517,5,0)),0,VLOOKUP($E$2,Ag!$A$5:$H$1517,5,0))</f>
        <v>561.83000000000004</v>
      </c>
      <c r="J7" s="377">
        <f>+IF(ISERROR(VLOOKUP($E$2,Ag!$A$5:$H$1642,8,0)),0,VLOOKUP($E$2,Ag!$A$5:$H$1642,8,0))</f>
        <v>13.340000000000032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18420</v>
      </c>
      <c r="E8" s="286">
        <f>+IF(ISERROR(VLOOKUP($E$2,Zn!$A$5:$H$2994,7,0)),0,VLOOKUP($E$2,Zn!$A$5:$H$2994,7,0))</f>
        <v>50</v>
      </c>
      <c r="F8" s="281" t="s">
        <v>3</v>
      </c>
      <c r="G8" s="280">
        <f>+IF(ISERROR(VLOOKUP($E$2,Zn!$A$5:$H$2994,2,0)),0,VLOOKUP($E$2,Zn!$A$5:$H$2994,2,0))</f>
        <v>2620.1581483077789</v>
      </c>
      <c r="H8" s="280">
        <f>+IF(ISERROR(VLOOKUP($E$2,Zn!$A$5:$H$2994,4,0)),0,VLOOKUP($E$2,Zn!$A$5:$H$2994,4,0))</f>
        <v>2239.4514088100677</v>
      </c>
      <c r="I8" s="394">
        <f>+IF(ISERROR(VLOOKUP($E$2,Zn!$A$5:$H$2994,5,0)),0,VLOOKUP($E$2,Zn!$A$5:$H$2994,5,0))</f>
        <v>2315</v>
      </c>
      <c r="J8" s="377">
        <f>+IF(ISERROR(VLOOKUP($E$2,Zn!$A$5:$H$1642,8,0)),0,VLOOKUP($E$2,Zn!$A$5:$H$1642,8,0))</f>
        <v>-13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119550</v>
      </c>
      <c r="E9" s="286">
        <f>+IF(ISERROR(VLOOKUP($E$2,Ni!$A$6:$H$2996,7,0)),0,VLOOKUP($E$2,Ni!$A$6:$H$2996,7,0))</f>
        <v>-200</v>
      </c>
      <c r="F9" s="281" t="s">
        <v>3</v>
      </c>
      <c r="G9" s="280">
        <f>+IF(ISERROR(VLOOKUP($E$2,Ni!$A$6:$H$2996,2,0)),0,VLOOKUP($E$2,Ni!$A$6:$H$2996,2,0))</f>
        <v>17005.423812714169</v>
      </c>
      <c r="H9" s="280">
        <f>+IF(ISERROR(VLOOKUP($E$2,Ni!$A$6:$H$2996,4,0)),0,VLOOKUP($E$2,Ni!$A$6:$H$2996,4,0))</f>
        <v>14534.550267277069</v>
      </c>
      <c r="I9" s="394">
        <f>+IF(ISERROR(VLOOKUP($E$2,Ni!$A$6:$H$2996,5,0)),0,VLOOKUP($E$2,Ni!$A$6:$H$2996,5,0))</f>
        <v>14400</v>
      </c>
      <c r="J9" s="377">
        <f>+IF(ISERROR(VLOOKUP($E$2,Ni!$A$5:$H$1642,8,0)),0,VLOOKUP($E$2,Ni!$A$5:$H$1642,8,0))</f>
        <v>-10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1740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247.50679576848728</v>
      </c>
      <c r="H10" s="280">
        <f>+IF(ISERROR(VLOOKUP($E$2,Coke!$A$6:$H$2997,4,0)),0,VLOOKUP($E$2,Coke!$A$6:$H$2997,4,0))</f>
        <v>211.54426988759599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4085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581.07198891624739</v>
      </c>
      <c r="H11" s="280">
        <f>+IF(ISERROR(VLOOKUP($E$2,Steel!$A$6:$H$2995,4,0)),0,VLOOKUP($E$2,Steel!$A$6:$H$2995,4,0))</f>
        <v>496.64272556944223</v>
      </c>
      <c r="I11" s="394">
        <f>+IF(ISERROR(VLOOKUP($E$2,Steel!$A$6:$H$2995,5,0)),0,VLOOKUP($E$2,Steel!$A$6:$H$2995,5,0))</f>
        <v>430.5</v>
      </c>
      <c r="J11" s="377">
        <f>+IF(ISERROR(VLOOKUP($E$2,Steel!$A$5:$H$1642,8,0)),0,VLOOKUP($E$2,Steel!$A$5:$H$1642,8,0))</f>
        <v>3.5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666</v>
      </c>
      <c r="E12" s="286">
        <f>+IF(ISERROR(VLOOKUP($E$2,'Quặng Sắt'!$A$6:$H$2995,7,0)),0,VLOOKUP($E$2,'Quặng Sắt'!$A$6:$H$2995,7,0))</f>
        <v>1</v>
      </c>
      <c r="F12" s="281" t="s">
        <v>2</v>
      </c>
      <c r="G12" s="280">
        <f>+IF(ISERROR(VLOOKUP($E$2,'Quặng Sắt'!$A$6:$H$2995,2,0)),0,VLOOKUP($E$2,'Quặng Sắt'!$A$6:$H$2995,2,0))</f>
        <v>94.696161819531298</v>
      </c>
      <c r="H12" s="280">
        <f>+IF(ISERROR(VLOOKUP($E$2,'Quặng Sắt'!$A$6:$H$2995,4,0)),0,VLOOKUP($E$2,'Quặng Sắt'!$A$6:$H$2995,4,0))</f>
        <v>80.936890444043854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23260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7.0301099999999996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0"/>
  <sheetViews>
    <sheetView workbookViewId="0">
      <pane ySplit="3" topLeftCell="A1204" activePane="bottomLeft" state="frozen"/>
      <selection pane="bottomLeft" activeCell="G1215" sqref="G1215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91" activePane="bottomLeft" state="frozen"/>
      <selection pane="bottomLeft" activeCell="H701" sqref="H701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x14ac:dyDescent="0.25">
      <c r="A702" s="128"/>
      <c r="B702" s="129"/>
    </row>
    <row r="703" spans="1:2" x14ac:dyDescent="0.25">
      <c r="A703" s="128"/>
      <c r="B703" s="129"/>
    </row>
    <row r="704" spans="1:2" x14ac:dyDescent="0.25">
      <c r="A704" s="128"/>
      <c r="B704" s="129"/>
    </row>
    <row r="705" spans="1:2" x14ac:dyDescent="0.25">
      <c r="A705" s="128"/>
      <c r="B705" s="129"/>
    </row>
    <row r="706" spans="1:2" x14ac:dyDescent="0.25">
      <c r="A706" s="128"/>
      <c r="B706" s="129"/>
    </row>
    <row r="707" spans="1:2" x14ac:dyDescent="0.25">
      <c r="A707" s="128"/>
      <c r="B707" s="129"/>
    </row>
    <row r="708" spans="1:2" x14ac:dyDescent="0.25">
      <c r="A708" s="128"/>
      <c r="B708" s="129"/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pane ySplit="3" topLeftCell="A567" activePane="bottomLeft" state="frozen"/>
      <selection pane="bottomLeft" activeCell="I578" sqref="I578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2" x14ac:dyDescent="0.25">
      <c r="A577" s="261">
        <v>43788</v>
      </c>
      <c r="B577" s="262">
        <v>3332</v>
      </c>
    </row>
    <row r="578" spans="1:2" x14ac:dyDescent="0.25">
      <c r="A578" s="261">
        <v>43789</v>
      </c>
      <c r="B578" s="262">
        <v>3330</v>
      </c>
    </row>
    <row r="579" spans="1:2" x14ac:dyDescent="0.25">
      <c r="A579" s="261">
        <v>43790</v>
      </c>
      <c r="B579" s="262">
        <v>3325</v>
      </c>
    </row>
    <row r="580" spans="1:2" x14ac:dyDescent="0.25">
      <c r="A580" s="261">
        <v>43791</v>
      </c>
      <c r="B580" s="262">
        <v>3331</v>
      </c>
    </row>
    <row r="581" spans="1:2" x14ac:dyDescent="0.25">
      <c r="A581" s="261">
        <v>43794</v>
      </c>
      <c r="B581" s="262">
        <v>3326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24" activePane="bottomLeft" state="frozen"/>
      <selection pane="bottomLeft" activeCell="E1434" sqref="E1434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5834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34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34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34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34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76"/>
      <c r="B1435" s="37"/>
      <c r="C1435" s="221"/>
      <c r="D1435" s="37"/>
      <c r="E1435" s="221"/>
      <c r="F1435" s="37"/>
    </row>
    <row r="1436" spans="1:8" x14ac:dyDescent="0.25">
      <c r="A1436" s="176"/>
      <c r="B1436" s="37"/>
      <c r="C1436" s="221"/>
      <c r="D1436" s="37"/>
      <c r="E1436" s="221"/>
      <c r="F1436" s="37"/>
    </row>
    <row r="1437" spans="1:8" x14ac:dyDescent="0.25">
      <c r="A1437" s="176"/>
      <c r="B1437" s="37"/>
      <c r="C1437" s="221"/>
      <c r="D1437" s="37"/>
      <c r="E1437" s="221"/>
      <c r="F1437" s="37"/>
    </row>
    <row r="1438" spans="1:8" x14ac:dyDescent="0.25">
      <c r="A1438" s="176"/>
      <c r="B1438" s="37"/>
      <c r="C1438" s="221"/>
      <c r="D1438" s="37"/>
      <c r="E1438" s="221"/>
      <c r="F1438" s="37"/>
    </row>
    <row r="1439" spans="1:8" x14ac:dyDescent="0.25">
      <c r="A1439" s="176"/>
      <c r="B1439" s="37"/>
      <c r="C1439" s="221"/>
      <c r="D1439" s="37"/>
      <c r="E1439" s="221"/>
      <c r="F1439" s="37"/>
    </row>
    <row r="1440" spans="1:8" x14ac:dyDescent="0.25">
      <c r="A1440" s="176"/>
      <c r="B1440" s="37"/>
      <c r="C1440" s="221"/>
      <c r="D1440" s="37"/>
      <c r="E1440" s="221"/>
      <c r="F1440" s="37"/>
    </row>
    <row r="1441" spans="1:6" x14ac:dyDescent="0.25">
      <c r="A1441" s="176"/>
      <c r="B1441" s="37"/>
      <c r="C1441" s="221"/>
      <c r="D1441" s="37"/>
      <c r="E1441" s="221"/>
      <c r="F1441" s="37"/>
    </row>
    <row r="1442" spans="1:6" x14ac:dyDescent="0.25">
      <c r="A1442" s="176"/>
      <c r="B1442" s="37"/>
      <c r="C1442" s="221"/>
      <c r="D1442" s="37"/>
      <c r="E1442" s="221"/>
      <c r="F1442" s="37"/>
    </row>
    <row r="1443" spans="1:6" x14ac:dyDescent="0.25">
      <c r="A1443" s="176"/>
      <c r="B1443" s="37"/>
      <c r="C1443" s="221"/>
      <c r="D1443" s="37"/>
      <c r="E1443" s="221"/>
      <c r="F1443" s="37"/>
    </row>
    <row r="1444" spans="1:6" x14ac:dyDescent="0.25">
      <c r="A1444" s="176"/>
      <c r="B1444" s="37"/>
      <c r="C1444" s="221"/>
      <c r="D1444" s="37"/>
      <c r="E1444" s="221"/>
      <c r="F1444" s="37"/>
    </row>
    <row r="1445" spans="1:6" x14ac:dyDescent="0.25">
      <c r="A1445" s="176"/>
      <c r="B1445" s="37"/>
      <c r="C1445" s="221"/>
      <c r="D1445" s="37"/>
      <c r="E1445" s="221"/>
      <c r="F1445" s="37"/>
    </row>
    <row r="1446" spans="1:6" x14ac:dyDescent="0.25">
      <c r="A1446" s="176"/>
      <c r="B1446" s="37"/>
      <c r="C1446" s="221"/>
      <c r="D1446" s="37"/>
      <c r="E1446" s="221"/>
      <c r="F1446" s="37"/>
    </row>
    <row r="1447" spans="1:6" x14ac:dyDescent="0.25">
      <c r="A1447" s="176"/>
      <c r="B1447" s="37"/>
      <c r="C1447" s="221"/>
      <c r="D1447" s="37"/>
      <c r="E1447" s="221"/>
      <c r="F1447" s="37"/>
    </row>
    <row r="1448" spans="1:6" x14ac:dyDescent="0.25">
      <c r="A1448" s="176"/>
      <c r="B1448" s="37"/>
      <c r="C1448" s="221"/>
      <c r="D1448" s="37"/>
      <c r="E1448" s="221"/>
      <c r="F1448" s="37"/>
    </row>
    <row r="1449" spans="1:6" x14ac:dyDescent="0.25">
      <c r="A1449" s="176"/>
      <c r="B1449" s="37"/>
      <c r="C1449" s="221"/>
      <c r="D1449" s="37"/>
      <c r="E1449" s="221"/>
      <c r="F1449" s="37"/>
    </row>
    <row r="1450" spans="1:6" x14ac:dyDescent="0.25">
      <c r="A1450" s="176"/>
      <c r="B1450" s="37"/>
      <c r="C1450" s="221"/>
      <c r="D1450" s="37"/>
      <c r="E1450" s="221"/>
      <c r="F1450" s="37"/>
    </row>
    <row r="1451" spans="1:6" x14ac:dyDescent="0.25">
      <c r="A1451" s="176"/>
      <c r="B1451" s="37"/>
      <c r="C1451" s="221"/>
      <c r="D1451" s="37"/>
      <c r="E1451" s="221"/>
      <c r="F1451" s="37"/>
    </row>
    <row r="1452" spans="1:6" x14ac:dyDescent="0.25">
      <c r="A1452" s="176"/>
      <c r="B1452" s="37"/>
      <c r="C1452" s="221"/>
      <c r="D1452" s="37"/>
      <c r="E1452" s="221"/>
      <c r="F1452" s="37"/>
    </row>
    <row r="1453" spans="1:6" x14ac:dyDescent="0.25">
      <c r="A1453" s="176"/>
      <c r="B1453" s="37"/>
      <c r="C1453" s="221"/>
      <c r="D1453" s="37"/>
      <c r="E1453" s="221"/>
      <c r="F1453" s="37"/>
    </row>
    <row r="1454" spans="1:6" x14ac:dyDescent="0.25">
      <c r="A1454" s="176"/>
      <c r="B1454" s="37"/>
      <c r="C1454" s="221"/>
      <c r="D1454" s="37"/>
      <c r="E1454" s="221"/>
      <c r="F1454" s="37"/>
    </row>
    <row r="1455" spans="1:6" x14ac:dyDescent="0.25">
      <c r="A1455" s="176"/>
      <c r="B1455" s="37"/>
      <c r="C1455" s="221"/>
      <c r="D1455" s="37"/>
      <c r="E1455" s="221"/>
      <c r="F1455" s="37"/>
    </row>
    <row r="1456" spans="1:6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2"/>
  <sheetViews>
    <sheetView showZeros="0" workbookViewId="0">
      <pane ySplit="4" topLeftCell="A1422" activePane="bottomLeft" state="frozen"/>
      <selection pane="bottomLeft" activeCell="B1431" sqref="B1431:B1432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32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32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32" si="59">+IF(F1329=0,"",C1329/F1329)</f>
        <v>2351.2215433039687</v>
      </c>
      <c r="C1329" s="37">
        <v>16150</v>
      </c>
      <c r="D1329" s="37">
        <f t="shared" ref="D1329:D1432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16" activePane="bottomLeft" state="frozen"/>
      <selection pane="bottomLeft" activeCell="K1421" sqref="K1421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32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32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32" si="57">+IF(F1359=0,"",C1359/F1359)</f>
        <v>595.09888728905969</v>
      </c>
      <c r="C1359" s="212">
        <v>4224</v>
      </c>
      <c r="D1359" s="20">
        <f t="shared" ref="D1359:D1432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F1433" s="43"/>
    </row>
    <row r="1434" spans="1:8" x14ac:dyDescent="0.25">
      <c r="F1434" s="43"/>
    </row>
    <row r="1435" spans="1:8" x14ac:dyDescent="0.25">
      <c r="F1435" s="43"/>
    </row>
    <row r="1436" spans="1:8" x14ac:dyDescent="0.25">
      <c r="F1436" s="43"/>
    </row>
    <row r="1437" spans="1:8" x14ac:dyDescent="0.25">
      <c r="F1437" s="43"/>
    </row>
    <row r="1438" spans="1:8" x14ac:dyDescent="0.25">
      <c r="F1438" s="43"/>
    </row>
    <row r="1439" spans="1:8" x14ac:dyDescent="0.25">
      <c r="F1439" s="43"/>
    </row>
    <row r="1440" spans="1:8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9"/>
  <sheetViews>
    <sheetView zoomScale="85" zoomScaleNormal="85" workbookViewId="0">
      <pane ySplit="4" topLeftCell="A1412" activePane="bottomLeft" state="frozen"/>
      <selection pane="bottomLeft" activeCell="L1423" sqref="L1423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2239.4514088100677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29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29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29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29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6"/>
  <sheetViews>
    <sheetView zoomScale="115" zoomScaleNormal="115" workbookViewId="0">
      <pane ySplit="5" topLeftCell="A965" activePane="bottomLeft" state="frozen"/>
      <selection pane="bottomLeft" activeCell="J973" sqref="J973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76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76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76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76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workbookViewId="0">
      <pane xSplit="1" ySplit="5" topLeftCell="B300" activePane="bottomRight" state="frozen"/>
      <selection pane="topRight" activeCell="B1" sqref="B1"/>
      <selection pane="bottomLeft" activeCell="A6" sqref="A6"/>
      <selection pane="bottomRight" activeCell="K305" sqref="K305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1" si="38">+IF(F198=0,"",C198/F198)</f>
        <v>259.72002181648185</v>
      </c>
      <c r="C198" s="323">
        <v>1800</v>
      </c>
      <c r="D198" s="1">
        <f t="shared" ref="D198:D311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11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105" workbookViewId="0">
      <selection activeCell="M122" sqref="M122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26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6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26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"/>
  <sheetViews>
    <sheetView workbookViewId="0">
      <pane xSplit="1" ySplit="5" topLeftCell="B293" activePane="bottomRight" state="frozen"/>
      <selection pane="topRight" activeCell="B1" sqref="B1"/>
      <selection pane="bottomLeft" activeCell="A6" sqref="A6"/>
      <selection pane="bottomRight" activeCell="B297" sqref="B297:B298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298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298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298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2019-11-25T07:16:29Z</dcterms:modified>
</cp:coreProperties>
</file>