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<sst xmlns="http://schemas.openxmlformats.org/spreadsheetml/2006/main" count="4617" uniqueCount="1039">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</sst>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17696"/>
        <c:axId val="43919232"/>
      </c:areaChart>
      <c:dateAx>
        <c:axId val="439176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919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39192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9176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15968"/>
        <c:axId val="90917504"/>
      </c:areaChart>
      <c:dateAx>
        <c:axId val="909159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17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91750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159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45792"/>
        <c:axId val="90947584"/>
      </c:areaChart>
      <c:dateAx>
        <c:axId val="9094579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47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94758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457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37056"/>
        <c:axId val="91047040"/>
      </c:areaChart>
      <c:dateAx>
        <c:axId val="910370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47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04704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370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2096"/>
        <c:axId val="91093632"/>
      </c:areaChart>
      <c:dateAx>
        <c:axId val="9109209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093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0936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920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60704"/>
        <c:axId val="96370688"/>
      </c:areaChart>
      <c:dateAx>
        <c:axId val="9636070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3706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637068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360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21664"/>
        <c:axId val="97523200"/>
      </c:areaChart>
      <c:dateAx>
        <c:axId val="97521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523200"/>
        <c:crosses val="autoZero"/>
        <c:auto val="1"/>
        <c:lblOffset val="100"/>
        <c:baseTimeUnit val="days"/>
      </c:dateAx>
      <c:valAx>
        <c:axId val="9752320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2166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51872"/>
        <c:axId val="97553408"/>
      </c:areaChart>
      <c:dateAx>
        <c:axId val="97551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53408"/>
        <c:crosses val="autoZero"/>
        <c:auto val="1"/>
        <c:lblOffset val="100"/>
        <c:baseTimeUnit val="days"/>
      </c:dateAx>
      <c:valAx>
        <c:axId val="975534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518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69792"/>
        <c:axId val="97846016"/>
      </c:areaChart>
      <c:dateAx>
        <c:axId val="97569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46016"/>
        <c:crosses val="autoZero"/>
        <c:auto val="1"/>
        <c:lblOffset val="100"/>
        <c:baseTimeUnit val="days"/>
      </c:dateAx>
      <c:valAx>
        <c:axId val="978460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697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84224"/>
        <c:axId val="45685760"/>
      </c:areaChart>
      <c:dateAx>
        <c:axId val="45684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685760"/>
        <c:crosses val="autoZero"/>
        <c:auto val="1"/>
        <c:lblOffset val="100"/>
        <c:baseTimeUnit val="days"/>
      </c:dateAx>
      <c:valAx>
        <c:axId val="4568576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6842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8336"/>
        <c:axId val="97424128"/>
      </c:lineChart>
      <c:dateAx>
        <c:axId val="96398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424128"/>
        <c:crosses val="autoZero"/>
        <c:auto val="1"/>
        <c:lblOffset val="100"/>
        <c:baseTimeUnit val="days"/>
      </c:dateAx>
      <c:valAx>
        <c:axId val="974241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39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35232"/>
        <c:axId val="43936768"/>
      </c:areaChart>
      <c:dateAx>
        <c:axId val="4393523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9367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393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935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07776"/>
        <c:axId val="100109312"/>
      </c:areaChart>
      <c:dateAx>
        <c:axId val="100107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109312"/>
        <c:crosses val="autoZero"/>
        <c:auto val="1"/>
        <c:lblOffset val="100"/>
        <c:baseTimeUnit val="days"/>
      </c:dateAx>
      <c:valAx>
        <c:axId val="1001093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077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96160"/>
        <c:axId val="101597952"/>
      </c:areaChart>
      <c:dateAx>
        <c:axId val="101596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597952"/>
        <c:crosses val="autoZero"/>
        <c:auto val="1"/>
        <c:lblOffset val="100"/>
        <c:baseTimeUnit val="days"/>
      </c:dateAx>
      <c:valAx>
        <c:axId val="10159795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961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26624"/>
        <c:axId val="101628160"/>
      </c:barChart>
      <c:dateAx>
        <c:axId val="10162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628160"/>
        <c:crosses val="autoZero"/>
        <c:auto val="1"/>
        <c:lblOffset val="100"/>
        <c:baseTimeUnit val="days"/>
      </c:dateAx>
      <c:valAx>
        <c:axId val="1016281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62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15648"/>
        <c:axId val="101921536"/>
      </c:areaChart>
      <c:dateAx>
        <c:axId val="101915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1921536"/>
        <c:crosses val="autoZero"/>
        <c:auto val="1"/>
        <c:lblOffset val="100"/>
        <c:baseTimeUnit val="days"/>
      </c:dateAx>
      <c:valAx>
        <c:axId val="10192153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1564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37920"/>
        <c:axId val="101939456"/>
      </c:areaChart>
      <c:dateAx>
        <c:axId val="101937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939456"/>
        <c:crosses val="autoZero"/>
        <c:auto val="1"/>
        <c:lblOffset val="100"/>
        <c:baseTimeUnit val="days"/>
      </c:dateAx>
      <c:valAx>
        <c:axId val="10193945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379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66592"/>
        <c:axId val="101968128"/>
      </c:lineChart>
      <c:catAx>
        <c:axId val="101966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68128"/>
        <c:crosses val="autoZero"/>
        <c:auto val="1"/>
        <c:lblAlgn val="ctr"/>
        <c:lblOffset val="100"/>
        <c:noMultiLvlLbl val="0"/>
      </c:catAx>
      <c:valAx>
        <c:axId val="10196812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66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82304"/>
        <c:axId val="97284096"/>
      </c:lineChart>
      <c:dateAx>
        <c:axId val="97282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284096"/>
        <c:crosses val="autoZero"/>
        <c:auto val="1"/>
        <c:lblOffset val="100"/>
        <c:baseTimeUnit val="days"/>
      </c:dateAx>
      <c:valAx>
        <c:axId val="972840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28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32736"/>
        <c:axId val="101734272"/>
      </c:areaChart>
      <c:dateAx>
        <c:axId val="101732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734272"/>
        <c:crosses val="autoZero"/>
        <c:auto val="1"/>
        <c:lblOffset val="100"/>
        <c:baseTimeUnit val="days"/>
      </c:dateAx>
      <c:valAx>
        <c:axId val="10173427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3273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67040"/>
        <c:axId val="101768576"/>
      </c:areaChart>
      <c:dateAx>
        <c:axId val="101767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768576"/>
        <c:crosses val="autoZero"/>
        <c:auto val="1"/>
        <c:lblOffset val="100"/>
        <c:baseTimeUnit val="days"/>
      </c:dateAx>
      <c:valAx>
        <c:axId val="1017685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67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01728"/>
        <c:axId val="105403520"/>
      </c:lineChart>
      <c:dateAx>
        <c:axId val="105401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03520"/>
        <c:crosses val="autoZero"/>
        <c:auto val="1"/>
        <c:lblOffset val="100"/>
        <c:baseTimeUnit val="days"/>
      </c:dateAx>
      <c:valAx>
        <c:axId val="1054035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401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9152"/>
        <c:axId val="44110208"/>
      </c:areaChart>
      <c:dateAx>
        <c:axId val="439691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10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11020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9691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89152"/>
        <c:axId val="97444224"/>
      </c:areaChart>
      <c:dateAx>
        <c:axId val="100289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7444224"/>
        <c:crosses val="autoZero"/>
        <c:auto val="1"/>
        <c:lblOffset val="100"/>
        <c:baseTimeUnit val="days"/>
      </c:dateAx>
      <c:valAx>
        <c:axId val="974442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891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06464"/>
        <c:axId val="100208000"/>
      </c:areaChart>
      <c:dateAx>
        <c:axId val="100206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208000"/>
        <c:crosses val="autoZero"/>
        <c:auto val="1"/>
        <c:lblOffset val="100"/>
        <c:baseTimeUnit val="days"/>
      </c:dateAx>
      <c:valAx>
        <c:axId val="1002080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064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8480"/>
        <c:axId val="100242560"/>
      </c:lineChart>
      <c:dateAx>
        <c:axId val="100228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42560"/>
        <c:crosses val="autoZero"/>
        <c:auto val="1"/>
        <c:lblOffset val="100"/>
        <c:baseTimeUnit val="days"/>
      </c:dateAx>
      <c:valAx>
        <c:axId val="1002425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284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01696"/>
        <c:axId val="97103232"/>
      </c:areaChart>
      <c:dateAx>
        <c:axId val="97101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103232"/>
        <c:crosses val="autoZero"/>
        <c:auto val="1"/>
        <c:lblOffset val="100"/>
        <c:baseTimeUnit val="days"/>
      </c:dateAx>
      <c:valAx>
        <c:axId val="9710323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10169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74720"/>
        <c:axId val="102176256"/>
      </c:areaChart>
      <c:dateAx>
        <c:axId val="102174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176256"/>
        <c:crosses val="autoZero"/>
        <c:auto val="1"/>
        <c:lblOffset val="100"/>
        <c:baseTimeUnit val="days"/>
      </c:dateAx>
      <c:valAx>
        <c:axId val="10217625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1747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30272"/>
        <c:axId val="112398336"/>
      </c:areaChart>
      <c:dateAx>
        <c:axId val="102230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2398336"/>
        <c:crosses val="autoZero"/>
        <c:auto val="1"/>
        <c:lblOffset val="100"/>
        <c:baseTimeUnit val="days"/>
      </c:dateAx>
      <c:valAx>
        <c:axId val="11239833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3027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95840"/>
        <c:axId val="44197376"/>
      </c:areaChart>
      <c:dateAx>
        <c:axId val="441958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973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19737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95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1200"/>
        <c:axId val="44225280"/>
      </c:areaChart>
      <c:dateAx>
        <c:axId val="4421120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2252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22528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211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07520"/>
        <c:axId val="44509056"/>
      </c:areaChart>
      <c:catAx>
        <c:axId val="445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09056"/>
        <c:crosses val="autoZero"/>
        <c:auto val="1"/>
        <c:lblAlgn val="ctr"/>
        <c:lblOffset val="100"/>
        <c:noMultiLvlLbl val="0"/>
      </c:catAx>
      <c:valAx>
        <c:axId val="4450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075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7344"/>
        <c:axId val="44538880"/>
      </c:areaChart>
      <c:dateAx>
        <c:axId val="445373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5388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453888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373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624"/>
        <c:axId val="89804160"/>
      </c:lineChart>
      <c:dateAx>
        <c:axId val="8980262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04160"/>
        <c:crosses val="autoZero"/>
        <c:auto val="1"/>
        <c:lblOffset val="100"/>
        <c:baseTimeUnit val="days"/>
      </c:dateAx>
      <c:valAx>
        <c:axId val="898041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0262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6448"/>
        <c:axId val="89838720"/>
      </c:lineChart>
      <c:dateAx>
        <c:axId val="8981644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38720"/>
        <c:crosses val="autoZero"/>
        <c:auto val="1"/>
        <c:lblOffset val="100"/>
        <c:baseTimeUnit val="days"/>
      </c:dateAx>
      <c:valAx>
        <c:axId val="898387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1644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43787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47025</v>
      </c>
      <c r="E5" s="286">
        <f>+IF(ISERROR(VLOOKUP($E$2,Cu!$A$5:$H$1642,7,0)),0,VLOOKUP($E$2,Cu!$A$5:$H$1642,7,0))</f>
        <v>90</v>
      </c>
      <c r="F5" s="281" t="s">
        <v>3</v>
      </c>
      <c r="G5" s="280">
        <f>+IF(ISERROR(VLOOKUP($E$2,Cu!$A$5:$H$1642,2,0)),0,VLOOKUP($E$2,Cu!$A$5:$H$1642,2,0))</f>
        <v>6707.5179829947838</v>
      </c>
      <c r="H5" s="280">
        <f>+IF(ISERROR(VLOOKUP($E$2,Cu!$A$5:$H$1642,4,0)),0,VLOOKUP($E$2,Cu!$A$5:$H$1642,4,0))</f>
        <v>5732.9213529869949</v>
      </c>
      <c r="I5" s="394">
        <f>+IF(ISERROR(VLOOKUP($E$2,Cu!$A$5:$H$1999,5,0)),0,VLOOKUP($E$2,Cu!$A$5:$H$1999,5,0))</f>
        <v>5812</v>
      </c>
      <c r="J5" s="377">
        <f>+IF(ISERROR(VLOOKUP($E$2,Cu!$A$5:$H$1642,8,0)),0,VLOOKUP($E$2,Cu!$A$5:$H$1642,8,0))</f>
        <v>-23</v>
      </c>
      <c r="K5" s="294"/>
      <c r="L5" s="3"/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15900</v>
      </c>
      <c r="E6" s="286">
        <f>+IF(ISERROR(VLOOKUP($E$2,Pb!$A$5:$H$1987,7,0)),0,VLOOKUP($E$2,Pb!$A$5:$H$1987,7,0))</f>
        <v>100</v>
      </c>
      <c r="F6" s="281" t="s">
        <v>3</v>
      </c>
      <c r="G6" s="280">
        <f>+IF(ISERROR(VLOOKUP($E$2,Pb!$A$5:$H$1987,2,0)),0,VLOOKUP($E$2,Pb!$A$5:$H$1987,2,0))</f>
        <v>2267.9327151433718</v>
      </c>
      <c r="H6" s="280">
        <f>+IF(ISERROR(VLOOKUP($E$2,Pb!$A$5:$H$1987,4,0)),0,VLOOKUP($E$2,Pb!$A$5:$H$1987,4,0))</f>
        <v>1938.40403003707</v>
      </c>
      <c r="I6" s="394">
        <f>+IF(ISERROR(VLOOKUP($E$2,Pb!$A$5:$H$1987,5,0)),0,VLOOKUP($E$2,Pb!$A$5:$H$1987,5,0))</f>
        <v>2004</v>
      </c>
      <c r="J6" s="377">
        <f>+IF(ISERROR(VLOOKUP($E$2,Pb!$A$5:$H$1642,8,0)),0,VLOOKUP($E$2,Pb!$A$5:$H$1642,8,0))</f>
        <v>-19.5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4066</v>
      </c>
      <c r="E7" s="286">
        <f>+IF(ISERROR(VLOOKUP($E$2,Ag!$A$5:$H$1986,7,0)),0,VLOOKUP($E$2,Ag!$A$5:$H$1986,7,0))</f>
        <v>-25</v>
      </c>
      <c r="F7" s="281" t="s">
        <v>6</v>
      </c>
      <c r="G7" s="280">
        <f>+IF(ISERROR(VLOOKUP($E$2,Ag!$A$5:$H$1517,2,0)),0,VLOOKUP($E$2,Ag!$A$5:$H$1517,2,0))</f>
        <v>579.96317105490255</v>
      </c>
      <c r="H7" s="280">
        <f>+IF(ISERROR(VLOOKUP($E$2,Ag!$A$5:$H$1517,4,0)),0,VLOOKUP($E$2,Ag!$A$5:$H$1517,4,0))</f>
        <v>495.69501799564324</v>
      </c>
      <c r="I7" s="394">
        <f>+IF(ISERROR(VLOOKUP($E$2,Ag!$A$5:$H$1517,5,0)),0,VLOOKUP($E$2,Ag!$A$5:$H$1517,5,0))</f>
        <v>543.83000000000004</v>
      </c>
      <c r="J7" s="377">
        <f>+IF(ISERROR(VLOOKUP($E$2,Ag!$A$5:$H$1642,8,0)),0,VLOOKUP($E$2,Ag!$A$5:$H$1642,8,0))</f>
        <v>-1.4499999999999318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18480</v>
      </c>
      <c r="E8" s="286">
        <f>+IF(ISERROR(VLOOKUP($E$2,Zn!$A$5:$H$2994,7,0)),0,VLOOKUP($E$2,Zn!$A$5:$H$2994,7,0))</f>
        <v>-10</v>
      </c>
      <c r="F8" s="281" t="s">
        <v>3</v>
      </c>
      <c r="G8" s="280">
        <f>+IF(ISERROR(VLOOKUP($E$2,Zn!$A$5:$H$2994,2,0)),0,VLOOKUP($E$2,Zn!$A$5:$H$2994,2,0))</f>
        <v>2635.9368915628625</v>
      </c>
      <c r="H8" s="280">
        <f>+IF(ISERROR(VLOOKUP($E$2,Zn!$A$5:$H$2994,4,0)),0,VLOOKUP($E$2,Zn!$A$5:$H$2994,4,0))</f>
        <v>2252.9375141562928</v>
      </c>
      <c r="I8" s="394">
        <f>+IF(ISERROR(VLOOKUP($E$2,Zn!$A$5:$H$2994,5,0)),0,VLOOKUP($E$2,Zn!$A$5:$H$2994,5,0))</f>
        <v>2427</v>
      </c>
      <c r="J8" s="377">
        <f>+IF(ISERROR(VLOOKUP($E$2,Zn!$A$5:$H$1642,8,0)),0,VLOOKUP($E$2,Zn!$A$5:$H$1642,8,0))</f>
        <v>-31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125100</v>
      </c>
      <c r="E9" s="286">
        <f>+IF(ISERROR(VLOOKUP($E$2,Ni!$A$6:$H$2996,7,0)),0,VLOOKUP($E$2,Ni!$A$6:$H$2996,7,0))</f>
        <v>-2550</v>
      </c>
      <c r="F9" s="281" t="s">
        <v>3</v>
      </c>
      <c r="G9" s="280">
        <f>+IF(ISERROR(VLOOKUP($E$2,Ni!$A$6:$H$2996,2,0)),0,VLOOKUP($E$2,Ni!$A$6:$H$2996,2,0))</f>
        <v>17843.92343801483</v>
      </c>
      <c r="H9" s="280">
        <f>+IF(ISERROR(VLOOKUP($E$2,Ni!$A$6:$H$2996,4,0)),0,VLOOKUP($E$2,Ni!$A$6:$H$2996,4,0))</f>
        <v>15251.21661368789</v>
      </c>
      <c r="I9" s="394">
        <f>+IF(ISERROR(VLOOKUP($E$2,Ni!$A$6:$H$2996,5,0)),0,VLOOKUP($E$2,Ni!$A$6:$H$2996,5,0))</f>
        <v>14990</v>
      </c>
      <c r="J9" s="377">
        <f>+IF(ISERROR(VLOOKUP($E$2,Ni!$A$5:$H$1642,8,0)),0,VLOOKUP($E$2,Ni!$A$5:$H$1642,8,0))</f>
        <v>-365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1740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248.18886316663315</v>
      </c>
      <c r="H10" s="280">
        <f>+IF(ISERROR(VLOOKUP($E$2,Coke!$A$6:$H$2997,4,0)),0,VLOOKUP($E$2,Coke!$A$6:$H$2997,4,0))</f>
        <v>212.12723347575485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3905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556.99856934810487</v>
      </c>
      <c r="H11" s="280">
        <f>+IF(ISERROR(VLOOKUP($E$2,Steel!$A$6:$H$2995,4,0)),0,VLOOKUP($E$2,Steel!$A$6:$H$2995,4,0))</f>
        <v>476.06715328897855</v>
      </c>
      <c r="I11" s="394">
        <f>+IF(ISERROR(VLOOKUP($E$2,Steel!$A$6:$H$2995,5,0)),0,VLOOKUP($E$2,Steel!$A$6:$H$2995,5,0))</f>
        <v>432</v>
      </c>
      <c r="J11" s="377">
        <f>+IF(ISERROR(VLOOKUP($E$2,Steel!$A$5:$H$1642,8,0)),0,VLOOKUP($E$2,Steel!$A$5:$H$1642,8,0))</f>
        <v>6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655</v>
      </c>
      <c r="E12" s="286">
        <f>+IF(ISERROR(VLOOKUP($E$2,'Quặng Sắt'!$A$6:$H$2995,7,0)),0,VLOOKUP($E$2,'Quặng Sắt'!$A$6:$H$2995,7,0))</f>
        <v>11</v>
      </c>
      <c r="F12" s="281" t="s">
        <v>2</v>
      </c>
      <c r="G12" s="280">
        <f>+IF(ISERROR(VLOOKUP($E$2,'Quặng Sắt'!$A$6:$H$2995,2,0)),0,VLOOKUP($E$2,'Quặng Sắt'!$A$6:$H$2995,2,0))</f>
        <v>93.49636434748102</v>
      </c>
      <c r="H12" s="280">
        <f>+IF(ISERROR(VLOOKUP($E$2,'Quặng Sắt'!$A$6:$H$2995,4,0)),0,VLOOKUP($E$2,'Quặng Sắt'!$A$6:$H$2995,4,0))</f>
        <v>79.911422519214554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23265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7.0107900000000001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5"/>
  <sheetViews>
    <sheetView workbookViewId="0">
      <pane ySplit="3" topLeftCell="A1198" activePane="bottomLeft" state="frozen"/>
      <selection pane="bottomLeft" activeCell="H1208" sqref="H1208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82" activePane="bottomLeft" state="frozen"/>
      <selection pane="bottomLeft" activeCell="E696" sqref="E696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x14ac:dyDescent="0.25">
      <c r="A697" s="128"/>
      <c r="B697" s="129"/>
    </row>
    <row r="698" spans="1:2" x14ac:dyDescent="0.25">
      <c r="A698" s="128"/>
      <c r="B698" s="129"/>
    </row>
    <row r="699" spans="1:2" x14ac:dyDescent="0.25">
      <c r="A699" s="128"/>
      <c r="B699" s="129"/>
    </row>
    <row r="700" spans="1:2" x14ac:dyDescent="0.25">
      <c r="A700" s="128"/>
      <c r="B700" s="129"/>
    </row>
    <row r="701" spans="1:2" x14ac:dyDescent="0.25">
      <c r="A701" s="128"/>
      <c r="B701" s="129"/>
    </row>
    <row r="702" spans="1:2" x14ac:dyDescent="0.25">
      <c r="A702" s="128"/>
      <c r="B702" s="129"/>
    </row>
    <row r="703" spans="1:2" x14ac:dyDescent="0.25">
      <c r="A703" s="128"/>
      <c r="B703" s="129"/>
    </row>
    <row r="704" spans="1:2" x14ac:dyDescent="0.25">
      <c r="A704" s="128"/>
      <c r="B704" s="129"/>
    </row>
    <row r="705" spans="1:2" x14ac:dyDescent="0.25">
      <c r="A705" s="128"/>
      <c r="B705" s="129"/>
    </row>
    <row r="706" spans="1:2" x14ac:dyDescent="0.25">
      <c r="A706" s="128"/>
      <c r="B706" s="129"/>
    </row>
    <row r="707" spans="1:2" x14ac:dyDescent="0.25">
      <c r="A707" s="128"/>
      <c r="B707" s="129"/>
    </row>
    <row r="708" spans="1:2" x14ac:dyDescent="0.25">
      <c r="A708" s="128"/>
      <c r="B708" s="129"/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workbookViewId="0">
      <pane ySplit="3" topLeftCell="A558" activePane="bottomLeft" state="frozen"/>
      <selection pane="bottomLeft" activeCell="H574" sqref="H574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18" activePane="bottomLeft" state="frozen"/>
      <selection pane="bottomLeft" activeCell="L1426" sqref="L1426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5812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29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29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29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29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76"/>
      <c r="B1430" s="37"/>
      <c r="C1430" s="221"/>
      <c r="D1430" s="37"/>
      <c r="E1430" s="221"/>
      <c r="F1430" s="37"/>
    </row>
    <row r="1431" spans="1:8" x14ac:dyDescent="0.25">
      <c r="A1431" s="176"/>
      <c r="B1431" s="37"/>
      <c r="C1431" s="221"/>
      <c r="D1431" s="37"/>
      <c r="E1431" s="221"/>
      <c r="F1431" s="37"/>
    </row>
    <row r="1432" spans="1:8" x14ac:dyDescent="0.25">
      <c r="A1432" s="176"/>
      <c r="B1432" s="37"/>
      <c r="C1432" s="221"/>
      <c r="D1432" s="37"/>
      <c r="E1432" s="221"/>
      <c r="F1432" s="37"/>
    </row>
    <row r="1433" spans="1:8" x14ac:dyDescent="0.25">
      <c r="A1433" s="176"/>
      <c r="B1433" s="37"/>
      <c r="C1433" s="221"/>
      <c r="D1433" s="37"/>
      <c r="E1433" s="221"/>
      <c r="F1433" s="37"/>
    </row>
    <row r="1434" spans="1:8" x14ac:dyDescent="0.25">
      <c r="A1434" s="176"/>
      <c r="B1434" s="37"/>
      <c r="C1434" s="221"/>
      <c r="D1434" s="37"/>
      <c r="E1434" s="221"/>
      <c r="F1434" s="37"/>
    </row>
    <row r="1435" spans="1:8" x14ac:dyDescent="0.25">
      <c r="A1435" s="176"/>
      <c r="B1435" s="37"/>
      <c r="C1435" s="221"/>
      <c r="D1435" s="37"/>
      <c r="E1435" s="221"/>
      <c r="F1435" s="37"/>
    </row>
    <row r="1436" spans="1:8" x14ac:dyDescent="0.25">
      <c r="A1436" s="176"/>
      <c r="B1436" s="37"/>
      <c r="C1436" s="221"/>
      <c r="D1436" s="37"/>
      <c r="E1436" s="221"/>
      <c r="F1436" s="37"/>
    </row>
    <row r="1437" spans="1:8" x14ac:dyDescent="0.25">
      <c r="A1437" s="176"/>
      <c r="B1437" s="37"/>
      <c r="C1437" s="221"/>
      <c r="D1437" s="37"/>
      <c r="E1437" s="221"/>
      <c r="F1437" s="37"/>
    </row>
    <row r="1438" spans="1:8" x14ac:dyDescent="0.25">
      <c r="A1438" s="176"/>
      <c r="B1438" s="37"/>
      <c r="C1438" s="221"/>
      <c r="D1438" s="37"/>
      <c r="E1438" s="221"/>
      <c r="F1438" s="37"/>
    </row>
    <row r="1439" spans="1:8" x14ac:dyDescent="0.25">
      <c r="A1439" s="176"/>
      <c r="B1439" s="37"/>
      <c r="C1439" s="221"/>
      <c r="D1439" s="37"/>
      <c r="E1439" s="221"/>
      <c r="F1439" s="37"/>
    </row>
    <row r="1440" spans="1:8" x14ac:dyDescent="0.25">
      <c r="A1440" s="176"/>
      <c r="B1440" s="37"/>
      <c r="C1440" s="221"/>
      <c r="D1440" s="37"/>
      <c r="E1440" s="221"/>
      <c r="F1440" s="37"/>
    </row>
    <row r="1441" spans="1:6" x14ac:dyDescent="0.25">
      <c r="A1441" s="176"/>
      <c r="B1441" s="37"/>
      <c r="C1441" s="221"/>
      <c r="D1441" s="37"/>
      <c r="E1441" s="221"/>
      <c r="F1441" s="37"/>
    </row>
    <row r="1442" spans="1:6" x14ac:dyDescent="0.25">
      <c r="A1442" s="176"/>
      <c r="B1442" s="37"/>
      <c r="C1442" s="221"/>
      <c r="D1442" s="37"/>
      <c r="E1442" s="221"/>
      <c r="F1442" s="37"/>
    </row>
    <row r="1443" spans="1:6" x14ac:dyDescent="0.25">
      <c r="A1443" s="176"/>
      <c r="B1443" s="37"/>
      <c r="C1443" s="221"/>
      <c r="D1443" s="37"/>
      <c r="E1443" s="221"/>
      <c r="F1443" s="37"/>
    </row>
    <row r="1444" spans="1:6" x14ac:dyDescent="0.25">
      <c r="A1444" s="176"/>
      <c r="B1444" s="37"/>
      <c r="C1444" s="221"/>
      <c r="D1444" s="37"/>
      <c r="E1444" s="221"/>
      <c r="F1444" s="37"/>
    </row>
    <row r="1445" spans="1:6" x14ac:dyDescent="0.25">
      <c r="A1445" s="176"/>
      <c r="B1445" s="37"/>
      <c r="C1445" s="221"/>
      <c r="D1445" s="37"/>
      <c r="E1445" s="221"/>
      <c r="F1445" s="37"/>
    </row>
    <row r="1446" spans="1:6" x14ac:dyDescent="0.25">
      <c r="A1446" s="176"/>
      <c r="B1446" s="37"/>
      <c r="C1446" s="221"/>
      <c r="D1446" s="37"/>
      <c r="E1446" s="221"/>
      <c r="F1446" s="37"/>
    </row>
    <row r="1447" spans="1:6" x14ac:dyDescent="0.25">
      <c r="A1447" s="176"/>
      <c r="B1447" s="37"/>
      <c r="C1447" s="221"/>
      <c r="D1447" s="37"/>
      <c r="E1447" s="221"/>
      <c r="F1447" s="37"/>
    </row>
    <row r="1448" spans="1:6" x14ac:dyDescent="0.25">
      <c r="A1448" s="176"/>
      <c r="B1448" s="37"/>
      <c r="C1448" s="221"/>
      <c r="D1448" s="37"/>
      <c r="E1448" s="221"/>
      <c r="F1448" s="37"/>
    </row>
    <row r="1449" spans="1:6" x14ac:dyDescent="0.25">
      <c r="A1449" s="176"/>
      <c r="B1449" s="37"/>
      <c r="C1449" s="221"/>
      <c r="D1449" s="37"/>
      <c r="E1449" s="221"/>
      <c r="F1449" s="37"/>
    </row>
    <row r="1450" spans="1:6" x14ac:dyDescent="0.25">
      <c r="A1450" s="176"/>
      <c r="B1450" s="37"/>
      <c r="C1450" s="221"/>
      <c r="D1450" s="37"/>
      <c r="E1450" s="221"/>
      <c r="F1450" s="37"/>
    </row>
    <row r="1451" spans="1:6" x14ac:dyDescent="0.25">
      <c r="A1451" s="176"/>
      <c r="B1451" s="37"/>
      <c r="C1451" s="221"/>
      <c r="D1451" s="37"/>
      <c r="E1451" s="221"/>
      <c r="F1451" s="37"/>
    </row>
    <row r="1452" spans="1:6" x14ac:dyDescent="0.25">
      <c r="A1452" s="176"/>
      <c r="B1452" s="37"/>
      <c r="C1452" s="221"/>
      <c r="D1452" s="37"/>
      <c r="E1452" s="221"/>
      <c r="F1452" s="37"/>
    </row>
    <row r="1453" spans="1:6" x14ac:dyDescent="0.25">
      <c r="A1453" s="176"/>
      <c r="B1453" s="37"/>
      <c r="C1453" s="221"/>
      <c r="D1453" s="37"/>
      <c r="E1453" s="221"/>
      <c r="F1453" s="37"/>
    </row>
    <row r="1454" spans="1:6" x14ac:dyDescent="0.25">
      <c r="A1454" s="176"/>
      <c r="B1454" s="37"/>
      <c r="C1454" s="221"/>
      <c r="D1454" s="37"/>
      <c r="E1454" s="221"/>
      <c r="F1454" s="37"/>
    </row>
    <row r="1455" spans="1:6" x14ac:dyDescent="0.25">
      <c r="A1455" s="176"/>
      <c r="B1455" s="37"/>
      <c r="C1455" s="221"/>
      <c r="D1455" s="37"/>
      <c r="E1455" s="221"/>
      <c r="F1455" s="37"/>
    </row>
    <row r="1456" spans="1:6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7"/>
  <sheetViews>
    <sheetView showZeros="0" workbookViewId="0">
      <pane ySplit="4" topLeftCell="A1419" activePane="bottomLeft" state="frozen"/>
      <selection pane="bottomLeft" activeCell="F1431" sqref="F1431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27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27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27" si="59">+IF(F1329=0,"",C1329/F1329)</f>
        <v>2351.2215433039687</v>
      </c>
      <c r="C1329" s="37">
        <v>16150</v>
      </c>
      <c r="D1329" s="37">
        <f t="shared" ref="D1329:D1427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16" activePane="bottomLeft" state="frozen"/>
      <selection pane="bottomLeft" activeCell="J1425" sqref="J1425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27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27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27" si="57">+IF(F1359=0,"",C1359/F1359)</f>
        <v>595.09888728905969</v>
      </c>
      <c r="C1359" s="212">
        <v>4224</v>
      </c>
      <c r="D1359" s="20">
        <f t="shared" ref="D1359:D1427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F1428" s="43"/>
    </row>
    <row r="1429" spans="1:8" x14ac:dyDescent="0.25">
      <c r="F1429" s="43"/>
    </row>
    <row r="1430" spans="1:8" x14ac:dyDescent="0.25">
      <c r="F1430" s="43"/>
    </row>
    <row r="1431" spans="1:8" x14ac:dyDescent="0.25">
      <c r="F1431" s="43"/>
    </row>
    <row r="1432" spans="1:8" x14ac:dyDescent="0.25">
      <c r="F1432" s="43"/>
    </row>
    <row r="1433" spans="1:8" x14ac:dyDescent="0.25">
      <c r="F1433" s="43"/>
    </row>
    <row r="1434" spans="1:8" x14ac:dyDescent="0.25">
      <c r="F1434" s="43"/>
    </row>
    <row r="1435" spans="1:8" x14ac:dyDescent="0.25">
      <c r="F1435" s="43"/>
    </row>
    <row r="1436" spans="1:8" x14ac:dyDescent="0.25">
      <c r="F1436" s="43"/>
    </row>
    <row r="1437" spans="1:8" x14ac:dyDescent="0.25">
      <c r="F1437" s="43"/>
    </row>
    <row r="1438" spans="1:8" x14ac:dyDescent="0.25">
      <c r="F1438" s="43"/>
    </row>
    <row r="1439" spans="1:8" x14ac:dyDescent="0.25">
      <c r="F1439" s="43"/>
    </row>
    <row r="1440" spans="1:8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4"/>
  <sheetViews>
    <sheetView zoomScale="85" zoomScaleNormal="85" workbookViewId="0">
      <pane ySplit="4" topLeftCell="A1415" activePane="bottomLeft" state="frozen"/>
      <selection pane="bottomLeft" activeCell="I1429" sqref="I1429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2252.9375141562928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24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24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24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24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1"/>
  <sheetViews>
    <sheetView zoomScale="115" zoomScaleNormal="115" workbookViewId="0">
      <pane ySplit="5" topLeftCell="A959" activePane="bottomLeft" state="frozen"/>
      <selection pane="bottomLeft" activeCell="L967" sqref="L967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71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71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71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71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workbookViewId="0">
      <pane xSplit="1" ySplit="5" topLeftCell="B297" activePane="bottomRight" state="frozen"/>
      <selection pane="topRight" activeCell="B1" sqref="B1"/>
      <selection pane="bottomLeft" activeCell="A6" sqref="A6"/>
      <selection pane="bottomRight" activeCell="K306" sqref="K305:K306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06" si="38">+IF(F198=0,"",C198/F198)</f>
        <v>259.72002181648185</v>
      </c>
      <c r="C198" s="323">
        <v>1800</v>
      </c>
      <c r="D198" s="1">
        <f t="shared" ref="D198:D306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06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105" workbookViewId="0">
      <selection activeCell="L122" sqref="L122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21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1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21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tabSelected="1" workbookViewId="0">
      <pane xSplit="1" ySplit="5" topLeftCell="B287" activePane="bottomRight" state="frozen"/>
      <selection pane="topRight" activeCell="B1" sqref="B1"/>
      <selection pane="bottomLeft" activeCell="A6" sqref="A6"/>
      <selection pane="bottomRight" activeCell="K291" sqref="K291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293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293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293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2019-11-18T04:16:30Z</dcterms:modified>
</cp:coreProperties>
</file>