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852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G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<sst xmlns="http://schemas.openxmlformats.org/spreadsheetml/2006/main" count="4617" uniqueCount="1038">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</sst>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7056"/>
        <c:axId val="56318592"/>
      </c:areaChart>
      <c:dateAx>
        <c:axId val="563170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18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185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170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95008"/>
        <c:axId val="88796544"/>
      </c:areaChart>
      <c:dateAx>
        <c:axId val="887950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96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79654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95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16640"/>
        <c:axId val="88818432"/>
      </c:areaChart>
      <c:dateAx>
        <c:axId val="8881664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18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1843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16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0816"/>
        <c:axId val="88852352"/>
      </c:areaChart>
      <c:dateAx>
        <c:axId val="888508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2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5235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0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24384"/>
        <c:axId val="89025920"/>
      </c:areaChart>
      <c:dateAx>
        <c:axId val="890243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025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0259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024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50112"/>
        <c:axId val="89060096"/>
      </c:areaChart>
      <c:dateAx>
        <c:axId val="890501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0600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06009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050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5600"/>
        <c:axId val="43387136"/>
      </c:areaChart>
      <c:dateAx>
        <c:axId val="43385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3387136"/>
        <c:crosses val="autoZero"/>
        <c:auto val="1"/>
        <c:lblOffset val="100"/>
        <c:baseTimeUnit val="days"/>
      </c:dateAx>
      <c:valAx>
        <c:axId val="4338713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38560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8096"/>
        <c:axId val="43429888"/>
      </c:areaChart>
      <c:dateAx>
        <c:axId val="43428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429888"/>
        <c:crosses val="autoZero"/>
        <c:auto val="1"/>
        <c:lblOffset val="100"/>
        <c:baseTimeUnit val="days"/>
      </c:dateAx>
      <c:valAx>
        <c:axId val="434298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428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8080"/>
        <c:axId val="43439616"/>
      </c:areaChart>
      <c:dateAx>
        <c:axId val="43438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439616"/>
        <c:crosses val="autoZero"/>
        <c:auto val="1"/>
        <c:lblOffset val="100"/>
        <c:baseTimeUnit val="days"/>
      </c:dateAx>
      <c:valAx>
        <c:axId val="43439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438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5680"/>
        <c:axId val="90857472"/>
      </c:areaChart>
      <c:dateAx>
        <c:axId val="90855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57472"/>
        <c:crosses val="autoZero"/>
        <c:auto val="1"/>
        <c:lblOffset val="100"/>
        <c:baseTimeUnit val="days"/>
      </c:dateAx>
      <c:valAx>
        <c:axId val="9085747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55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048"/>
        <c:axId val="90883584"/>
      </c:lineChart>
      <c:dateAx>
        <c:axId val="90882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83584"/>
        <c:crosses val="autoZero"/>
        <c:auto val="1"/>
        <c:lblOffset val="100"/>
        <c:baseTimeUnit val="days"/>
      </c:dateAx>
      <c:valAx>
        <c:axId val="908835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8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4592"/>
        <c:axId val="56348672"/>
      </c:areaChart>
      <c:dateAx>
        <c:axId val="5633459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86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34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345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93728"/>
        <c:axId val="98799616"/>
      </c:areaChart>
      <c:dateAx>
        <c:axId val="98793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799616"/>
        <c:crosses val="autoZero"/>
        <c:auto val="1"/>
        <c:lblOffset val="100"/>
        <c:baseTimeUnit val="days"/>
      </c:dateAx>
      <c:valAx>
        <c:axId val="987996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93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06656"/>
        <c:axId val="100808192"/>
      </c:areaChart>
      <c:dateAx>
        <c:axId val="100806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08192"/>
        <c:crosses val="autoZero"/>
        <c:auto val="1"/>
        <c:lblOffset val="100"/>
        <c:baseTimeUnit val="days"/>
      </c:dateAx>
      <c:valAx>
        <c:axId val="10080819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066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28672"/>
        <c:axId val="100830208"/>
      </c:barChart>
      <c:dateAx>
        <c:axId val="100828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30208"/>
        <c:crosses val="autoZero"/>
        <c:auto val="1"/>
        <c:lblOffset val="100"/>
        <c:baseTimeUnit val="days"/>
      </c:dateAx>
      <c:valAx>
        <c:axId val="1008302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8832"/>
        <c:axId val="100730368"/>
      </c:areaChart>
      <c:dateAx>
        <c:axId val="100728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0730368"/>
        <c:crosses val="autoZero"/>
        <c:auto val="1"/>
        <c:lblOffset val="100"/>
        <c:baseTimeUnit val="days"/>
      </c:dateAx>
      <c:valAx>
        <c:axId val="10073036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883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15648"/>
        <c:axId val="90717184"/>
      </c:areaChart>
      <c:dateAx>
        <c:axId val="90715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717184"/>
        <c:crosses val="autoZero"/>
        <c:auto val="1"/>
        <c:lblOffset val="100"/>
        <c:baseTimeUnit val="days"/>
      </c:dateAx>
      <c:valAx>
        <c:axId val="9071718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15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59040"/>
        <c:axId val="100760576"/>
      </c:lineChart>
      <c:catAx>
        <c:axId val="100759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60576"/>
        <c:crosses val="autoZero"/>
        <c:auto val="1"/>
        <c:lblAlgn val="ctr"/>
        <c:lblOffset val="100"/>
        <c:noMultiLvlLbl val="0"/>
      </c:catAx>
      <c:valAx>
        <c:axId val="10076057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59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6592"/>
        <c:axId val="100852480"/>
      </c:lineChart>
      <c:dateAx>
        <c:axId val="100846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52480"/>
        <c:crosses val="autoZero"/>
        <c:auto val="1"/>
        <c:lblOffset val="100"/>
        <c:baseTimeUnit val="days"/>
      </c:dateAx>
      <c:valAx>
        <c:axId val="1008524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30976"/>
        <c:axId val="100432512"/>
      </c:areaChart>
      <c:dateAx>
        <c:axId val="100430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32512"/>
        <c:crosses val="autoZero"/>
        <c:auto val="1"/>
        <c:lblOffset val="100"/>
        <c:baseTimeUnit val="days"/>
      </c:dateAx>
      <c:valAx>
        <c:axId val="10043251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3097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44800"/>
        <c:axId val="101220736"/>
      </c:areaChart>
      <c:dateAx>
        <c:axId val="100444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220736"/>
        <c:crosses val="autoZero"/>
        <c:auto val="1"/>
        <c:lblOffset val="100"/>
        <c:baseTimeUnit val="days"/>
      </c:dateAx>
      <c:valAx>
        <c:axId val="1012207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44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336"/>
      </c:lineChart>
      <c:dateAx>
        <c:axId val="100540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42336"/>
        <c:crosses val="autoZero"/>
        <c:auto val="1"/>
        <c:lblOffset val="100"/>
        <c:baseTimeUnit val="days"/>
      </c:dateAx>
      <c:valAx>
        <c:axId val="100542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40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56224"/>
        <c:axId val="82920576"/>
      </c:areaChart>
      <c:dateAx>
        <c:axId val="563562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20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2057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56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71552"/>
        <c:axId val="100897920"/>
      </c:areaChart>
      <c:dateAx>
        <c:axId val="100871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897920"/>
        <c:crosses val="autoZero"/>
        <c:auto val="1"/>
        <c:lblOffset val="100"/>
        <c:baseTimeUnit val="days"/>
      </c:dateAx>
      <c:valAx>
        <c:axId val="100897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715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20640"/>
        <c:axId val="100995456"/>
      </c:areaChart>
      <c:dateAx>
        <c:axId val="101120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95456"/>
        <c:crosses val="autoZero"/>
        <c:auto val="1"/>
        <c:lblOffset val="100"/>
        <c:baseTimeUnit val="days"/>
      </c:dateAx>
      <c:valAx>
        <c:axId val="1009954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20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2240"/>
        <c:axId val="100603776"/>
      </c:lineChart>
      <c:dateAx>
        <c:axId val="100602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03776"/>
        <c:crosses val="autoZero"/>
        <c:auto val="1"/>
        <c:lblOffset val="100"/>
        <c:baseTimeUnit val="days"/>
      </c:dateAx>
      <c:valAx>
        <c:axId val="1006037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02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6016"/>
        <c:axId val="100331904"/>
      </c:areaChart>
      <c:dateAx>
        <c:axId val="100326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31904"/>
        <c:crosses val="autoZero"/>
        <c:auto val="1"/>
        <c:lblOffset val="100"/>
        <c:baseTimeUnit val="days"/>
      </c:dateAx>
      <c:valAx>
        <c:axId val="1003319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2601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56416"/>
        <c:axId val="102557952"/>
      </c:areaChart>
      <c:dateAx>
        <c:axId val="102556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557952"/>
        <c:crosses val="autoZero"/>
        <c:auto val="1"/>
        <c:lblOffset val="100"/>
        <c:baseTimeUnit val="days"/>
      </c:dateAx>
      <c:valAx>
        <c:axId val="10255795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556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70720"/>
        <c:axId val="103080704"/>
      </c:areaChart>
      <c:dateAx>
        <c:axId val="103070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080704"/>
        <c:crosses val="autoZero"/>
        <c:auto val="1"/>
        <c:lblOffset val="100"/>
        <c:baseTimeUnit val="days"/>
      </c:dateAx>
      <c:valAx>
        <c:axId val="10308070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07072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48864"/>
        <c:axId val="82950400"/>
      </c:areaChart>
      <c:dateAx>
        <c:axId val="82948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50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5040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48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85120"/>
        <c:axId val="88886656"/>
      </c:areaChart>
      <c:dateAx>
        <c:axId val="888851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86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8665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8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11232"/>
        <c:axId val="88917120"/>
      </c:areaChart>
      <c:catAx>
        <c:axId val="889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17120"/>
        <c:crosses val="autoZero"/>
        <c:auto val="1"/>
        <c:lblAlgn val="ctr"/>
        <c:lblOffset val="100"/>
        <c:noMultiLvlLbl val="0"/>
      </c:catAx>
      <c:valAx>
        <c:axId val="8891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11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91456"/>
        <c:axId val="88692992"/>
      </c:areaChart>
      <c:dateAx>
        <c:axId val="886914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692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69299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691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4240"/>
        <c:axId val="88716032"/>
      </c:lineChart>
      <c:dateAx>
        <c:axId val="8871424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16032"/>
        <c:crosses val="autoZero"/>
        <c:auto val="1"/>
        <c:lblOffset val="100"/>
        <c:baseTimeUnit val="days"/>
      </c:dateAx>
      <c:valAx>
        <c:axId val="887160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1424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4800"/>
        <c:axId val="88766336"/>
      </c:lineChart>
      <c:dateAx>
        <c:axId val="887648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66336"/>
        <c:crosses val="autoZero"/>
        <c:auto val="1"/>
        <c:lblOffset val="100"/>
        <c:baseTimeUnit val="days"/>
      </c:dateAx>
      <c:valAx>
        <c:axId val="88766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648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A4" sqref="A4:J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43782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1037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47050</v>
      </c>
      <c r="E5" s="286">
        <f>+IF(ISERROR(VLOOKUP($E$2,Cu!$A$5:$H$1642,7,0)),0,VLOOKUP($E$2,Cu!$A$5:$H$1642,7,0))</f>
        <v>-75</v>
      </c>
      <c r="F5" s="281" t="s">
        <v>3</v>
      </c>
      <c r="G5" s="280">
        <f>+IF(ISERROR(VLOOKUP($E$2,Cu!$A$5:$H$1642,2,0)),0,VLOOKUP($E$2,Cu!$A$5:$H$1642,2,0))</f>
        <v>6699.4734398983901</v>
      </c>
      <c r="H5" s="280">
        <f>+IF(ISERROR(VLOOKUP($E$2,Cu!$A$5:$H$1642,4,0)),0,VLOOKUP($E$2,Cu!$A$5:$H$1642,4,0))</f>
        <v>5726.0456751268293</v>
      </c>
      <c r="I5" s="394">
        <f>+IF(ISERROR(VLOOKUP($E$2,Cu!$A$5:$H$1999,5,0)),0,VLOOKUP($E$2,Cu!$A$5:$H$1999,5,0))</f>
        <v>5838</v>
      </c>
      <c r="J5" s="377">
        <f>+IF(ISERROR(VLOOKUP($E$2,Cu!$A$5:$H$1642,8,0)),0,VLOOKUP($E$2,Cu!$A$5:$H$1642,8,0))</f>
        <v>-19</v>
      </c>
      <c r="K5" s="294"/>
      <c r="L5" s="3"/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15875</v>
      </c>
      <c r="E6" s="286">
        <f>+IF(ISERROR(VLOOKUP($E$2,Pb!$A$5:$H$1987,7,0)),0,VLOOKUP($E$2,Pb!$A$5:$H$1987,7,0))</f>
        <v>25</v>
      </c>
      <c r="F6" s="281" t="s">
        <v>3</v>
      </c>
      <c r="G6" s="280">
        <f>+IF(ISERROR(VLOOKUP($E$2,Pb!$A$5:$H$1987,2,0)),0,VLOOKUP($E$2,Pb!$A$5:$H$1987,2,0))</f>
        <v>2260.4493274896267</v>
      </c>
      <c r="H6" s="280">
        <f>+IF(ISERROR(VLOOKUP($E$2,Pb!$A$5:$H$1987,4,0)),0,VLOOKUP($E$2,Pb!$A$5:$H$1987,4,0))</f>
        <v>1932.0079722133562</v>
      </c>
      <c r="I6" s="394">
        <f>+IF(ISERROR(VLOOKUP($E$2,Pb!$A$5:$H$1987,5,0)),0,VLOOKUP($E$2,Pb!$A$5:$H$1987,5,0))</f>
        <v>2078.5</v>
      </c>
      <c r="J6" s="377">
        <f>+IF(ISERROR(VLOOKUP($E$2,Pb!$A$5:$H$1642,8,0)),0,VLOOKUP($E$2,Pb!$A$5:$H$1642,8,0))</f>
        <v>-36.5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4059</v>
      </c>
      <c r="E7" s="286">
        <f>+IF(ISERROR(VLOOKUP($E$2,Ag!$A$5:$H$1986,7,0)),0,VLOOKUP($E$2,Ag!$A$5:$H$1986,7,0))</f>
        <v>-7</v>
      </c>
      <c r="F7" s="281" t="s">
        <v>6</v>
      </c>
      <c r="G7" s="280">
        <f>+IF(ISERROR(VLOOKUP($E$2,Ag!$A$5:$H$1517,2,0)),0,VLOOKUP($E$2,Ag!$A$5:$H$1517,2,0))</f>
        <v>577.96307529325327</v>
      </c>
      <c r="H7" s="280">
        <f>+IF(ISERROR(VLOOKUP($E$2,Ag!$A$5:$H$1517,4,0)),0,VLOOKUP($E$2,Ag!$A$5:$H$1517,4,0))</f>
        <v>493.98553443867803</v>
      </c>
      <c r="I7" s="394">
        <f>+IF(ISERROR(VLOOKUP($E$2,Ag!$A$5:$H$1517,5,0)),0,VLOOKUP($E$2,Ag!$A$5:$H$1517,5,0))</f>
        <v>540.61500000000001</v>
      </c>
      <c r="J7" s="377">
        <f>+IF(ISERROR(VLOOKUP($E$2,Ag!$A$5:$H$1642,8,0)),0,VLOOKUP($E$2,Ag!$A$5:$H$1642,8,0))</f>
        <v>-1.2849999999999682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18640</v>
      </c>
      <c r="E8" s="286">
        <f>+IF(ISERROR(VLOOKUP($E$2,Zn!$A$5:$H$2994,7,0)),0,VLOOKUP($E$2,Zn!$A$5:$H$2994,7,0))</f>
        <v>-130</v>
      </c>
      <c r="F8" s="281" t="s">
        <v>3</v>
      </c>
      <c r="G8" s="280">
        <f>+IF(ISERROR(VLOOKUP($E$2,Zn!$A$5:$H$2994,2,0)),0,VLOOKUP($E$2,Zn!$A$5:$H$2994,2,0))</f>
        <v>2654.1590843720719</v>
      </c>
      <c r="H8" s="280">
        <f>+IF(ISERROR(VLOOKUP($E$2,Zn!$A$5:$H$2994,4,0)),0,VLOOKUP($E$2,Zn!$A$5:$H$2994,4,0))</f>
        <v>2268.5120379248478</v>
      </c>
      <c r="I8" s="394">
        <f>+IF(ISERROR(VLOOKUP($E$2,Zn!$A$5:$H$2994,5,0)),0,VLOOKUP($E$2,Zn!$A$5:$H$2994,5,0))</f>
        <v>2542.5</v>
      </c>
      <c r="J8" s="377">
        <f>+IF(ISERROR(VLOOKUP($E$2,Zn!$A$5:$H$1642,8,0)),0,VLOOKUP($E$2,Zn!$A$5:$H$1642,8,0))</f>
        <v>4.5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128800</v>
      </c>
      <c r="E9" s="286">
        <f>+IF(ISERROR(VLOOKUP($E$2,Ni!$A$6:$H$2996,7,0)),0,VLOOKUP($E$2,Ni!$A$6:$H$2996,7,0))</f>
        <v>-1200</v>
      </c>
      <c r="F9" s="281" t="s">
        <v>3</v>
      </c>
      <c r="G9" s="280">
        <f>+IF(ISERROR(VLOOKUP($E$2,Ni!$A$6:$H$2996,2,0)),0,VLOOKUP($E$2,Ni!$A$6:$H$2996,2,0))</f>
        <v>18339.897535789853</v>
      </c>
      <c r="H9" s="280">
        <f>+IF(ISERROR(VLOOKUP($E$2,Ni!$A$6:$H$2996,4,0)),0,VLOOKUP($E$2,Ni!$A$6:$H$2996,4,0))</f>
        <v>15675.126098965688</v>
      </c>
      <c r="I9" s="394">
        <f>+IF(ISERROR(VLOOKUP($E$2,Ni!$A$6:$H$2996,5,0)),0,VLOOKUP($E$2,Ni!$A$6:$H$2996,5,0))</f>
        <v>15500</v>
      </c>
      <c r="J9" s="377">
        <f>+IF(ISERROR(VLOOKUP($E$2,Ni!$A$5:$H$1642,8,0)),0,VLOOKUP($E$2,Ni!$A$5:$H$1642,8,0))</f>
        <v>-230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1740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247.75948534374493</v>
      </c>
      <c r="H10" s="280">
        <f>+IF(ISERROR(VLOOKUP($E$2,Coke!$A$6:$H$2997,4,0)),0,VLOOKUP($E$2,Coke!$A$6:$H$2997,4,0))</f>
        <v>211.7602438835427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3760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535.3883131565982</v>
      </c>
      <c r="H11" s="280">
        <f>+IF(ISERROR(VLOOKUP($E$2,Steel!$A$6:$H$2995,4,0)),0,VLOOKUP($E$2,Steel!$A$6:$H$2995,4,0))</f>
        <v>457.59684885179337</v>
      </c>
      <c r="I11" s="394">
        <f>+IF(ISERROR(VLOOKUP($E$2,Steel!$A$6:$H$2995,5,0)),0,VLOOKUP($E$2,Steel!$A$6:$H$2995,5,0))</f>
        <v>421</v>
      </c>
      <c r="J11" s="377">
        <f>+IF(ISERROR(VLOOKUP($E$2,Steel!$A$5:$H$1642,8,0)),0,VLOOKUP($E$2,Steel!$A$5:$H$1642,8,0))</f>
        <v>1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647</v>
      </c>
      <c r="E12" s="286">
        <f>+IF(ISERROR(VLOOKUP($E$2,'Quặng Sắt'!$A$6:$H$2995,7,0)),0,VLOOKUP($E$2,'Quặng Sắt'!$A$6:$H$2995,7,0))</f>
        <v>-2</v>
      </c>
      <c r="F12" s="281" t="s">
        <v>2</v>
      </c>
      <c r="G12" s="280">
        <f>+IF(ISERROR(VLOOKUP($E$2,'Quặng Sắt'!$A$6:$H$2995,2,0)),0,VLOOKUP($E$2,'Quặng Sắt'!$A$6:$H$2995,2,0))</f>
        <v>92.426802115502355</v>
      </c>
      <c r="H12" s="280">
        <f>+IF(ISERROR(VLOOKUP($E$2,'Quặng Sắt'!$A$6:$H$2995,4,0)),0,VLOOKUP($E$2,'Quặng Sắt'!$A$6:$H$2995,4,0))</f>
        <v>78.997266765386627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23260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7.0229400000000002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2"/>
  <sheetViews>
    <sheetView workbookViewId="0">
      <pane ySplit="3" topLeftCell="A1198" activePane="bottomLeft" state="frozen"/>
      <selection pane="bottomLeft" activeCell="E1210" sqref="E1210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76" activePane="bottomLeft" state="frozen"/>
      <selection pane="bottomLeft" activeCell="B692" sqref="B692:B693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x14ac:dyDescent="0.25">
      <c r="A694" s="128"/>
      <c r="B694" s="129"/>
    </row>
    <row r="695" spans="1:2" x14ac:dyDescent="0.25">
      <c r="A695" s="128"/>
      <c r="B695" s="129"/>
    </row>
    <row r="696" spans="1:2" x14ac:dyDescent="0.25">
      <c r="A696" s="128"/>
      <c r="B696" s="129"/>
    </row>
    <row r="697" spans="1:2" x14ac:dyDescent="0.25">
      <c r="A697" s="128"/>
      <c r="B697" s="129"/>
    </row>
    <row r="698" spans="1:2" x14ac:dyDescent="0.25">
      <c r="A698" s="128"/>
      <c r="B698" s="129"/>
    </row>
    <row r="699" spans="1:2" x14ac:dyDescent="0.25">
      <c r="A699" s="128"/>
      <c r="B699" s="129"/>
    </row>
    <row r="700" spans="1:2" x14ac:dyDescent="0.25">
      <c r="A700" s="128"/>
      <c r="B700" s="129"/>
    </row>
    <row r="701" spans="1:2" x14ac:dyDescent="0.25">
      <c r="A701" s="128"/>
      <c r="B701" s="129"/>
    </row>
    <row r="702" spans="1:2" x14ac:dyDescent="0.25">
      <c r="A702" s="128"/>
      <c r="B702" s="129"/>
    </row>
    <row r="703" spans="1:2" x14ac:dyDescent="0.25">
      <c r="A703" s="128"/>
      <c r="B703" s="129"/>
    </row>
    <row r="704" spans="1:2" x14ac:dyDescent="0.25">
      <c r="A704" s="128"/>
      <c r="B704" s="129"/>
    </row>
    <row r="705" spans="1:2" x14ac:dyDescent="0.25">
      <c r="A705" s="128"/>
      <c r="B705" s="129"/>
    </row>
    <row r="706" spans="1:2" x14ac:dyDescent="0.25">
      <c r="A706" s="128"/>
      <c r="B706" s="129"/>
    </row>
    <row r="707" spans="1:2" x14ac:dyDescent="0.25">
      <c r="A707" s="128"/>
      <c r="B707" s="129"/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3"/>
  <sheetViews>
    <sheetView workbookViewId="0">
      <pane ySplit="3" topLeftCell="A558" activePane="bottomLeft" state="frozen"/>
      <selection pane="bottomLeft" activeCell="I564" sqref="I564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18" activePane="bottomLeft" state="frozen"/>
      <selection pane="bottomLeft" activeCell="B1425" sqref="B1425:B1426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5838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26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26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26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26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76"/>
      <c r="B1427" s="37"/>
      <c r="C1427" s="221"/>
      <c r="D1427" s="37"/>
      <c r="E1427" s="221"/>
      <c r="F1427" s="37"/>
    </row>
    <row r="1428" spans="1:8" x14ac:dyDescent="0.25">
      <c r="A1428" s="176"/>
      <c r="B1428" s="37"/>
      <c r="C1428" s="221"/>
      <c r="D1428" s="37"/>
      <c r="E1428" s="221"/>
      <c r="F1428" s="37"/>
    </row>
    <row r="1429" spans="1:8" x14ac:dyDescent="0.25">
      <c r="A1429" s="176"/>
      <c r="B1429" s="37"/>
      <c r="C1429" s="221"/>
      <c r="D1429" s="37"/>
      <c r="E1429" s="221"/>
      <c r="F1429" s="37"/>
    </row>
    <row r="1430" spans="1:8" x14ac:dyDescent="0.25">
      <c r="A1430" s="176"/>
      <c r="B1430" s="37"/>
      <c r="C1430" s="221"/>
      <c r="D1430" s="37"/>
      <c r="E1430" s="221"/>
      <c r="F1430" s="37"/>
    </row>
    <row r="1431" spans="1:8" x14ac:dyDescent="0.25">
      <c r="A1431" s="176"/>
      <c r="B1431" s="37"/>
      <c r="C1431" s="221"/>
      <c r="D1431" s="37"/>
      <c r="E1431" s="221"/>
      <c r="F1431" s="37"/>
    </row>
    <row r="1432" spans="1:8" x14ac:dyDescent="0.25">
      <c r="A1432" s="176"/>
      <c r="B1432" s="37"/>
      <c r="C1432" s="221"/>
      <c r="D1432" s="37"/>
      <c r="E1432" s="221"/>
      <c r="F1432" s="37"/>
    </row>
    <row r="1433" spans="1:8" x14ac:dyDescent="0.25">
      <c r="A1433" s="176"/>
      <c r="B1433" s="37"/>
      <c r="C1433" s="221"/>
      <c r="D1433" s="37"/>
      <c r="E1433" s="221"/>
      <c r="F1433" s="37"/>
    </row>
    <row r="1434" spans="1:8" x14ac:dyDescent="0.25">
      <c r="A1434" s="176"/>
      <c r="B1434" s="37"/>
      <c r="C1434" s="221"/>
      <c r="D1434" s="37"/>
      <c r="E1434" s="221"/>
      <c r="F1434" s="37"/>
    </row>
    <row r="1435" spans="1:8" x14ac:dyDescent="0.25">
      <c r="A1435" s="176"/>
      <c r="B1435" s="37"/>
      <c r="C1435" s="221"/>
      <c r="D1435" s="37"/>
      <c r="E1435" s="221"/>
      <c r="F1435" s="37"/>
    </row>
    <row r="1436" spans="1:8" x14ac:dyDescent="0.25">
      <c r="A1436" s="176"/>
      <c r="B1436" s="37"/>
      <c r="C1436" s="221"/>
      <c r="D1436" s="37"/>
      <c r="E1436" s="221"/>
      <c r="F1436" s="37"/>
    </row>
    <row r="1437" spans="1:8" x14ac:dyDescent="0.25">
      <c r="A1437" s="176"/>
      <c r="B1437" s="37"/>
      <c r="C1437" s="221"/>
      <c r="D1437" s="37"/>
      <c r="E1437" s="221"/>
      <c r="F1437" s="37"/>
    </row>
    <row r="1438" spans="1:8" x14ac:dyDescent="0.25">
      <c r="A1438" s="176"/>
      <c r="B1438" s="37"/>
      <c r="C1438" s="221"/>
      <c r="D1438" s="37"/>
      <c r="E1438" s="221"/>
      <c r="F1438" s="37"/>
    </row>
    <row r="1439" spans="1:8" x14ac:dyDescent="0.25">
      <c r="A1439" s="176"/>
      <c r="B1439" s="37"/>
      <c r="C1439" s="221"/>
      <c r="D1439" s="37"/>
      <c r="E1439" s="221"/>
      <c r="F1439" s="37"/>
    </row>
    <row r="1440" spans="1:8" x14ac:dyDescent="0.25">
      <c r="A1440" s="176"/>
      <c r="B1440" s="37"/>
      <c r="C1440" s="221"/>
      <c r="D1440" s="37"/>
      <c r="E1440" s="221"/>
      <c r="F1440" s="37"/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419" activePane="bottomLeft" state="frozen"/>
      <selection pane="bottomLeft" activeCell="F1429" sqref="F1429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24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24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24" si="59">+IF(F1329=0,"",C1329/F1329)</f>
        <v>2351.2215433039687</v>
      </c>
      <c r="C1329" s="37">
        <v>16150</v>
      </c>
      <c r="D1329" s="37">
        <f t="shared" ref="D1329:D1424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16" activePane="bottomLeft" state="frozen"/>
      <selection pane="bottomLeft" activeCell="G1428" sqref="G1428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24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24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24" si="57">+IF(F1359=0,"",C1359/F1359)</f>
        <v>595.09888728905969</v>
      </c>
      <c r="C1359" s="212">
        <v>4224</v>
      </c>
      <c r="D1359" s="20">
        <f t="shared" ref="D1359:D1424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1"/>
  <sheetViews>
    <sheetView zoomScale="85" zoomScaleNormal="85" workbookViewId="0">
      <pane ySplit="4" topLeftCell="A1415" activePane="bottomLeft" state="frozen"/>
      <selection pane="bottomLeft" activeCell="N1419" sqref="N1419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2268.5120379248478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21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21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21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21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8"/>
  <sheetViews>
    <sheetView zoomScale="115" zoomScaleNormal="115" workbookViewId="0">
      <pane ySplit="5" topLeftCell="A959" activePane="bottomLeft" state="frozen"/>
      <selection pane="bottomLeft" activeCell="B967" sqref="B967:B968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68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68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68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68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>
      <pane xSplit="1" ySplit="5" topLeftCell="B297" activePane="bottomRight" state="frozen"/>
      <selection pane="topRight" activeCell="B1" sqref="B1"/>
      <selection pane="bottomLeft" activeCell="A6" sqref="A6"/>
      <selection pane="bottomRight" activeCell="I305" sqref="I305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03" si="38">+IF(F198=0,"",C198/F198)</f>
        <v>259.72002181648185</v>
      </c>
      <c r="C198" s="323">
        <v>1800</v>
      </c>
      <c r="D198" s="1">
        <f t="shared" ref="D198:D303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03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105" workbookViewId="0">
      <selection activeCell="H122" sqref="H122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18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18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18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workbookViewId="0">
      <pane xSplit="1" ySplit="5" topLeftCell="B287" activePane="bottomRight" state="frozen"/>
      <selection pane="topRight" activeCell="B1" sqref="B1"/>
      <selection pane="bottomLeft" activeCell="A6" sqref="A6"/>
      <selection pane="bottomRight" activeCell="K295" sqref="K295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290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290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290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2019-11-13T08:51:43Z</dcterms:modified>
</cp:coreProperties>
</file>