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405" windowWidth="10200" windowHeight="7755" tabRatio="666" activeTab="12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23" i="16" l="1"/>
  <c r="D223" i="16"/>
  <c r="F223" i="16"/>
  <c r="G223" i="16"/>
  <c r="H223" i="16"/>
  <c r="B901" i="7"/>
  <c r="D901" i="7" s="1"/>
  <c r="F901" i="7"/>
  <c r="G901" i="7"/>
  <c r="H901" i="7"/>
  <c r="B1354" i="5"/>
  <c r="D1354" i="5" s="1"/>
  <c r="F1354" i="5"/>
  <c r="G1354" i="5"/>
  <c r="H1354" i="5"/>
  <c r="B1357" i="4"/>
  <c r="D1357" i="4" s="1"/>
  <c r="F1357" i="4"/>
  <c r="G1357" i="4"/>
  <c r="H1357" i="4"/>
  <c r="B1357" i="3"/>
  <c r="D1357" i="3" s="1"/>
  <c r="F1357" i="3"/>
  <c r="G1357" i="3"/>
  <c r="H1357" i="3"/>
  <c r="B1359" i="2"/>
  <c r="D1359" i="2" s="1"/>
  <c r="F1359" i="2"/>
  <c r="G1359" i="2"/>
  <c r="H1359" i="2"/>
  <c r="B51" i="17"/>
  <c r="D51" i="17" s="1"/>
  <c r="F51" i="17"/>
  <c r="G51" i="17"/>
  <c r="B236" i="15"/>
  <c r="D236" i="15" s="1"/>
  <c r="F236" i="15"/>
  <c r="G236" i="15"/>
  <c r="B222" i="16" l="1"/>
  <c r="D222" i="16" s="1"/>
  <c r="F222" i="16"/>
  <c r="G222" i="16"/>
  <c r="H222" i="16"/>
  <c r="B235" i="15"/>
  <c r="D235" i="15" s="1"/>
  <c r="F235" i="15"/>
  <c r="G235" i="15"/>
  <c r="B900" i="7"/>
  <c r="D900" i="7"/>
  <c r="F900" i="7"/>
  <c r="G900" i="7"/>
  <c r="H900" i="7"/>
  <c r="B1353" i="5"/>
  <c r="D1353" i="5" s="1"/>
  <c r="F1353" i="5"/>
  <c r="G1353" i="5"/>
  <c r="H1353" i="5"/>
  <c r="B1356" i="4"/>
  <c r="D1356" i="4" s="1"/>
  <c r="F1356" i="4"/>
  <c r="G1356" i="4"/>
  <c r="H1356" i="4"/>
  <c r="B1356" i="3"/>
  <c r="D1356" i="3" s="1"/>
  <c r="F1356" i="3"/>
  <c r="G1356" i="3"/>
  <c r="H1356" i="3"/>
  <c r="B1358" i="2"/>
  <c r="D1358" i="2" s="1"/>
  <c r="F1358" i="2"/>
  <c r="G1358" i="2"/>
  <c r="H1358" i="2"/>
  <c r="B50" i="17"/>
  <c r="D50" i="17" s="1"/>
  <c r="F50" i="17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B234" i="15"/>
  <c r="D234" i="15" s="1"/>
  <c r="F234" i="15"/>
  <c r="G234" i="15"/>
  <c r="H220" i="16" l="1"/>
  <c r="B220" i="16"/>
  <c r="D220" i="16" s="1"/>
  <c r="F220" i="16"/>
  <c r="G220" i="16"/>
  <c r="B898" i="7"/>
  <c r="D898" i="7" s="1"/>
  <c r="F898" i="7"/>
  <c r="G898" i="7"/>
  <c r="H898" i="7"/>
  <c r="B1351" i="5"/>
  <c r="D1351" i="5" s="1"/>
  <c r="F1351" i="5"/>
  <c r="G1351" i="5"/>
  <c r="H1351" i="5"/>
  <c r="B1354" i="4"/>
  <c r="D1354" i="4" s="1"/>
  <c r="F1354" i="4"/>
  <c r="G1354" i="4"/>
  <c r="H1354" i="4"/>
  <c r="B1354" i="3"/>
  <c r="D1354" i="3" s="1"/>
  <c r="F1354" i="3"/>
  <c r="G1354" i="3"/>
  <c r="H1354" i="3"/>
  <c r="B1356" i="2"/>
  <c r="D1356" i="2" s="1"/>
  <c r="F1356" i="2"/>
  <c r="G1356" i="2"/>
  <c r="H1356" i="2"/>
  <c r="B48" i="17"/>
  <c r="D48" i="17" s="1"/>
  <c r="F48" i="17"/>
  <c r="G48" i="17"/>
  <c r="B233" i="15"/>
  <c r="D233" i="15" s="1"/>
  <c r="F233" i="15"/>
  <c r="G233" i="15"/>
  <c r="B219" i="16" l="1"/>
  <c r="D219" i="16" s="1"/>
  <c r="F219" i="16"/>
  <c r="G219" i="16"/>
  <c r="H219" i="16"/>
  <c r="B897" i="7"/>
  <c r="D897" i="7" s="1"/>
  <c r="F897" i="7"/>
  <c r="G897" i="7"/>
  <c r="H897" i="7"/>
  <c r="B1350" i="5"/>
  <c r="D1350" i="5" s="1"/>
  <c r="F1350" i="5"/>
  <c r="G1350" i="5"/>
  <c r="H1350" i="5"/>
  <c r="B1353" i="4"/>
  <c r="D1353" i="4" s="1"/>
  <c r="F1353" i="4"/>
  <c r="G1353" i="4"/>
  <c r="H1353" i="4"/>
  <c r="B1353" i="3"/>
  <c r="D1353" i="3" s="1"/>
  <c r="F1353" i="3"/>
  <c r="G1353" i="3"/>
  <c r="H1353" i="3"/>
  <c r="B1355" i="2"/>
  <c r="D1355" i="2" s="1"/>
  <c r="F1355" i="2"/>
  <c r="G1355" i="2"/>
  <c r="H1355" i="2"/>
  <c r="B232" i="15"/>
  <c r="D232" i="15" s="1"/>
  <c r="F232" i="15"/>
  <c r="G232" i="15"/>
  <c r="B47" i="17"/>
  <c r="D47" i="17" s="1"/>
  <c r="F47" i="17"/>
  <c r="G47" i="17"/>
  <c r="B46" i="17" l="1"/>
  <c r="D46" i="17" s="1"/>
  <c r="F46" i="17"/>
  <c r="G46" i="17"/>
  <c r="B218" i="16"/>
  <c r="D218" i="16" s="1"/>
  <c r="F218" i="16"/>
  <c r="G218" i="16"/>
  <c r="H218" i="16"/>
  <c r="B896" i="7"/>
  <c r="D896" i="7" s="1"/>
  <c r="F896" i="7"/>
  <c r="G896" i="7"/>
  <c r="H896" i="7"/>
  <c r="B1349" i="5"/>
  <c r="D1349" i="5" s="1"/>
  <c r="F1349" i="5"/>
  <c r="G1349" i="5"/>
  <c r="H1349" i="5"/>
  <c r="B1352" i="4"/>
  <c r="D1352" i="4" s="1"/>
  <c r="F1352" i="4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B217" i="16" l="1"/>
  <c r="D217" i="16" s="1"/>
  <c r="F217" i="16"/>
  <c r="G217" i="16"/>
  <c r="H217" i="16"/>
  <c r="B895" i="7"/>
  <c r="D895" i="7" s="1"/>
  <c r="F895" i="7"/>
  <c r="G895" i="7"/>
  <c r="H895" i="7"/>
  <c r="B1348" i="5"/>
  <c r="D1348" i="5" s="1"/>
  <c r="F1348" i="5"/>
  <c r="G1348" i="5"/>
  <c r="H1348" i="5"/>
  <c r="B1351" i="4"/>
  <c r="D1351" i="4" s="1"/>
  <c r="F1351" i="4"/>
  <c r="G1351" i="4"/>
  <c r="H1351" i="4"/>
  <c r="B1351" i="3"/>
  <c r="D1351" i="3" s="1"/>
  <c r="F1351" i="3"/>
  <c r="G1351" i="3"/>
  <c r="H1351" i="3"/>
  <c r="B1353" i="2"/>
  <c r="D1353" i="2" s="1"/>
  <c r="F1353" i="2"/>
  <c r="G1353" i="2"/>
  <c r="H1353" i="2"/>
  <c r="B45" i="17"/>
  <c r="D45" i="17" s="1"/>
  <c r="F45" i="17"/>
  <c r="G45" i="17"/>
  <c r="B230" i="15"/>
  <c r="D230" i="15" s="1"/>
  <c r="F230" i="15"/>
  <c r="G230" i="15"/>
  <c r="B216" i="16" l="1"/>
  <c r="D216" i="16" s="1"/>
  <c r="F216" i="16"/>
  <c r="G216" i="16"/>
  <c r="H216" i="16"/>
  <c r="B894" i="7"/>
  <c r="D894" i="7" s="1"/>
  <c r="F894" i="7"/>
  <c r="G894" i="7"/>
  <c r="H894" i="7"/>
  <c r="B1347" i="5"/>
  <c r="D1347" i="5" s="1"/>
  <c r="F1347" i="5"/>
  <c r="G1347" i="5"/>
  <c r="H1347" i="5"/>
  <c r="B1350" i="4"/>
  <c r="D1350" i="4" s="1"/>
  <c r="F1350" i="4"/>
  <c r="G1350" i="4"/>
  <c r="H1350" i="4"/>
  <c r="B1350" i="3"/>
  <c r="D1350" i="3" s="1"/>
  <c r="F1350" i="3"/>
  <c r="G1350" i="3"/>
  <c r="H1350" i="3"/>
  <c r="B1352" i="2"/>
  <c r="D1352" i="2" s="1"/>
  <c r="F1352" i="2"/>
  <c r="G1352" i="2"/>
  <c r="H1352" i="2"/>
  <c r="B44" i="17"/>
  <c r="D44" i="17" s="1"/>
  <c r="F44" i="17"/>
  <c r="G44" i="17"/>
  <c r="B229" i="15"/>
  <c r="D229" i="15" s="1"/>
  <c r="F229" i="15"/>
  <c r="G229" i="15"/>
  <c r="B215" i="16" l="1"/>
  <c r="D215" i="16"/>
  <c r="F215" i="16"/>
  <c r="G215" i="16"/>
  <c r="H215" i="16"/>
  <c r="B893" i="7"/>
  <c r="D893" i="7" s="1"/>
  <c r="F893" i="7"/>
  <c r="G893" i="7"/>
  <c r="H893" i="7"/>
  <c r="B1346" i="5"/>
  <c r="D1346" i="5" s="1"/>
  <c r="F1346" i="5"/>
  <c r="G1346" i="5"/>
  <c r="H1346" i="5"/>
  <c r="B1349" i="4"/>
  <c r="D1349" i="4" s="1"/>
  <c r="F1349" i="4"/>
  <c r="G1349" i="4"/>
  <c r="H1349" i="4"/>
  <c r="B1349" i="3"/>
  <c r="D1349" i="3" s="1"/>
  <c r="F1349" i="3"/>
  <c r="G1349" i="3"/>
  <c r="H1349" i="3"/>
  <c r="B1351" i="2"/>
  <c r="D1351" i="2"/>
  <c r="F1351" i="2"/>
  <c r="G1351" i="2"/>
  <c r="H1351" i="2"/>
  <c r="B43" i="17"/>
  <c r="D43" i="17" s="1"/>
  <c r="F43" i="17"/>
  <c r="G43" i="17"/>
  <c r="B228" i="15"/>
  <c r="D228" i="15" s="1"/>
  <c r="F228" i="15"/>
  <c r="G228" i="15"/>
  <c r="B214" i="16" l="1"/>
  <c r="D214" i="16"/>
  <c r="F214" i="16"/>
  <c r="G214" i="16"/>
  <c r="H214" i="16"/>
  <c r="B892" i="7"/>
  <c r="D892" i="7" s="1"/>
  <c r="F892" i="7"/>
  <c r="G892" i="7"/>
  <c r="H892" i="7"/>
  <c r="B1345" i="5"/>
  <c r="D1345" i="5" s="1"/>
  <c r="F1345" i="5"/>
  <c r="G1345" i="5"/>
  <c r="H1345" i="5"/>
  <c r="B1348" i="4"/>
  <c r="D1348" i="4" s="1"/>
  <c r="F1348" i="4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B227" i="15"/>
  <c r="D227" i="15" s="1"/>
  <c r="F227" i="15"/>
  <c r="G227" i="15"/>
  <c r="B213" i="16" l="1"/>
  <c r="D213" i="16" s="1"/>
  <c r="F213" i="16"/>
  <c r="G213" i="16"/>
  <c r="H213" i="16"/>
  <c r="B891" i="7"/>
  <c r="D891" i="7" s="1"/>
  <c r="F891" i="7"/>
  <c r="G891" i="7"/>
  <c r="H891" i="7"/>
  <c r="B1344" i="5"/>
  <c r="D1344" i="5"/>
  <c r="F1344" i="5"/>
  <c r="G1344" i="5"/>
  <c r="H1344" i="5"/>
  <c r="B1347" i="4"/>
  <c r="D1347" i="4" s="1"/>
  <c r="F1347" i="4"/>
  <c r="G1347" i="4"/>
  <c r="H1347" i="4"/>
  <c r="B1347" i="3"/>
  <c r="D1347" i="3" s="1"/>
  <c r="F1347" i="3"/>
  <c r="G1347" i="3"/>
  <c r="H1347" i="3"/>
  <c r="B1349" i="2"/>
  <c r="D1349" i="2" s="1"/>
  <c r="F1349" i="2"/>
  <c r="G1349" i="2"/>
  <c r="H1349" i="2"/>
  <c r="B41" i="17"/>
  <c r="D41" i="17"/>
  <c r="F41" i="17"/>
  <c r="G41" i="17"/>
  <c r="B226" i="15"/>
  <c r="D226" i="15" s="1"/>
  <c r="F226" i="15"/>
  <c r="G226" i="15"/>
  <c r="B212" i="16" l="1"/>
  <c r="D212" i="16" s="1"/>
  <c r="F212" i="16"/>
  <c r="G212" i="16"/>
  <c r="H212" i="16"/>
  <c r="B890" i="7"/>
  <c r="D890" i="7"/>
  <c r="F890" i="7"/>
  <c r="G890" i="7"/>
  <c r="H890" i="7"/>
  <c r="B1343" i="5"/>
  <c r="D1343" i="5" s="1"/>
  <c r="F1343" i="5"/>
  <c r="G1343" i="5"/>
  <c r="H1343" i="5"/>
  <c r="B1346" i="4"/>
  <c r="D1346" i="4"/>
  <c r="F1346" i="4"/>
  <c r="G1346" i="4"/>
  <c r="H1346" i="4"/>
  <c r="B1346" i="3"/>
  <c r="D1346" i="3" s="1"/>
  <c r="F1346" i="3"/>
  <c r="G1346" i="3"/>
  <c r="H1346" i="3"/>
  <c r="B1348" i="2"/>
  <c r="D1348" i="2" s="1"/>
  <c r="F1348" i="2"/>
  <c r="G1348" i="2"/>
  <c r="H1348" i="2"/>
  <c r="B40" i="17"/>
  <c r="D40" i="17" s="1"/>
  <c r="F40" i="17"/>
  <c r="G40" i="17"/>
  <c r="B225" i="15"/>
  <c r="D225" i="15" s="1"/>
  <c r="F225" i="15"/>
  <c r="G225" i="15"/>
  <c r="B1345" i="4" l="1"/>
  <c r="D1345" i="4" s="1"/>
  <c r="F1345" i="4"/>
  <c r="G1345" i="4"/>
  <c r="H1345" i="4"/>
  <c r="B211" i="16"/>
  <c r="D211" i="16" s="1"/>
  <c r="F211" i="16"/>
  <c r="G211" i="16"/>
  <c r="H211" i="16"/>
  <c r="B889" i="7"/>
  <c r="D889" i="7" s="1"/>
  <c r="F889" i="7"/>
  <c r="G889" i="7"/>
  <c r="H889" i="7"/>
  <c r="B1342" i="5"/>
  <c r="D1342" i="5" s="1"/>
  <c r="F1342" i="5"/>
  <c r="G1342" i="5"/>
  <c r="H1342" i="5"/>
  <c r="B1345" i="3"/>
  <c r="D1345" i="3" s="1"/>
  <c r="F1345" i="3"/>
  <c r="G1345" i="3"/>
  <c r="H1345" i="3"/>
  <c r="B1347" i="2"/>
  <c r="D1347" i="2" s="1"/>
  <c r="F1347" i="2"/>
  <c r="G1347" i="2"/>
  <c r="H1347" i="2"/>
  <c r="B39" i="17"/>
  <c r="D39" i="17" s="1"/>
  <c r="F39" i="17"/>
  <c r="G39" i="17"/>
  <c r="B224" i="15"/>
  <c r="D224" i="15" s="1"/>
  <c r="F224" i="15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B223" i="15"/>
  <c r="D223" i="15" s="1"/>
  <c r="F223" i="15"/>
  <c r="G223" i="15"/>
  <c r="B209" i="16" l="1"/>
  <c r="D209" i="16" s="1"/>
  <c r="F209" i="16"/>
  <c r="G209" i="16"/>
  <c r="H209" i="16"/>
  <c r="G887" i="7"/>
  <c r="B887" i="7"/>
  <c r="D887" i="7" s="1"/>
  <c r="F887" i="7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B222" i="15"/>
  <c r="D222" i="15" s="1"/>
  <c r="F222" i="15"/>
  <c r="G222" i="15"/>
  <c r="B208" i="16" l="1"/>
  <c r="D208" i="16" s="1"/>
  <c r="F208" i="16"/>
  <c r="G208" i="16"/>
  <c r="H208" i="16"/>
  <c r="G886" i="7"/>
  <c r="B886" i="7"/>
  <c r="D886" i="7" s="1"/>
  <c r="F886" i="7"/>
  <c r="H886" i="7"/>
  <c r="B1339" i="5"/>
  <c r="D1339" i="5" s="1"/>
  <c r="F1339" i="5"/>
  <c r="G1339" i="5"/>
  <c r="H1339" i="5"/>
  <c r="B1342" i="4"/>
  <c r="D1342" i="4" s="1"/>
  <c r="F1342" i="4"/>
  <c r="G1342" i="4"/>
  <c r="H1342" i="4"/>
  <c r="B1342" i="3"/>
  <c r="D1342" i="3" s="1"/>
  <c r="F1342" i="3"/>
  <c r="G1342" i="3"/>
  <c r="H1342" i="3"/>
  <c r="B1344" i="2"/>
  <c r="D1344" i="2" s="1"/>
  <c r="F1344" i="2"/>
  <c r="G1344" i="2"/>
  <c r="H1344" i="2"/>
  <c r="B36" i="17"/>
  <c r="D36" i="17" s="1"/>
  <c r="F36" i="17"/>
  <c r="G36" i="17"/>
  <c r="B221" i="15"/>
  <c r="D221" i="15" s="1"/>
  <c r="F221" i="15"/>
  <c r="G221" i="15"/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B1340" i="4"/>
  <c r="D1340" i="4" s="1"/>
  <c r="F1340" i="4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B1339" i="4"/>
  <c r="D1339" i="4"/>
  <c r="F1339" i="4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B1337" i="4"/>
  <c r="D1337" i="4" s="1"/>
  <c r="F1337" i="4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B1336" i="4"/>
  <c r="D1336" i="4" s="1"/>
  <c r="F1336" i="4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B1333" i="4"/>
  <c r="D1333" i="4" s="1"/>
  <c r="F1333" i="4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<sst xmlns="http://schemas.openxmlformats.org/spreadsheetml/2006/main" count="4615" uniqueCount="1039">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</sst>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70912"/>
        <c:axId val="89280896"/>
      </c:areaChart>
      <c:dateAx>
        <c:axId val="892709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2808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928089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70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36480"/>
        <c:axId val="92042368"/>
      </c:areaChart>
      <c:dateAx>
        <c:axId val="9203648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42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204236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364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20800"/>
        <c:axId val="91822336"/>
      </c:areaChart>
      <c:dateAx>
        <c:axId val="9182080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223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82233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2080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54720"/>
        <c:axId val="91856256"/>
      </c:areaChart>
      <c:dateAx>
        <c:axId val="918547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56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856256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854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05408"/>
        <c:axId val="91907200"/>
      </c:areaChart>
      <c:dateAx>
        <c:axId val="9190540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907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9072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054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27296"/>
        <c:axId val="91928832"/>
      </c:areaChart>
      <c:dateAx>
        <c:axId val="9192729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9288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92883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9272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94368"/>
        <c:axId val="92000256"/>
      </c:areaChart>
      <c:dateAx>
        <c:axId val="91994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000256"/>
        <c:crosses val="autoZero"/>
        <c:auto val="1"/>
        <c:lblOffset val="100"/>
        <c:baseTimeUnit val="days"/>
      </c:dateAx>
      <c:valAx>
        <c:axId val="9200025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994368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60352"/>
        <c:axId val="98661888"/>
      </c:areaChart>
      <c:dateAx>
        <c:axId val="98660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61888"/>
        <c:crosses val="autoZero"/>
        <c:auto val="1"/>
        <c:lblOffset val="100"/>
        <c:baseTimeUnit val="days"/>
      </c:dateAx>
      <c:valAx>
        <c:axId val="986618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603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2368"/>
        <c:axId val="98683904"/>
      </c:areaChart>
      <c:dateAx>
        <c:axId val="98682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83904"/>
        <c:crosses val="autoZero"/>
        <c:auto val="1"/>
        <c:lblOffset val="100"/>
        <c:baseTimeUnit val="days"/>
      </c:dateAx>
      <c:valAx>
        <c:axId val="986839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6823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05408"/>
        <c:axId val="98706944"/>
      </c:areaChart>
      <c:dateAx>
        <c:axId val="987054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06944"/>
        <c:crosses val="autoZero"/>
        <c:auto val="1"/>
        <c:lblOffset val="100"/>
        <c:baseTimeUnit val="days"/>
      </c:dateAx>
      <c:valAx>
        <c:axId val="98706944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054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19456"/>
        <c:axId val="40020992"/>
      </c:lineChart>
      <c:dateAx>
        <c:axId val="40019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020992"/>
        <c:crosses val="autoZero"/>
        <c:auto val="1"/>
        <c:lblOffset val="100"/>
        <c:baseTimeUnit val="days"/>
      </c:dateAx>
      <c:valAx>
        <c:axId val="40020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0019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296896"/>
        <c:axId val="89298432"/>
      </c:areaChart>
      <c:dateAx>
        <c:axId val="8929689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92984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9298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968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52704"/>
        <c:axId val="100554240"/>
      </c:areaChart>
      <c:dateAx>
        <c:axId val="100552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54240"/>
        <c:crosses val="autoZero"/>
        <c:auto val="1"/>
        <c:lblOffset val="100"/>
        <c:baseTimeUnit val="days"/>
      </c:dateAx>
      <c:valAx>
        <c:axId val="1005542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52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91104"/>
        <c:axId val="100592640"/>
      </c:areaChart>
      <c:dateAx>
        <c:axId val="100591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592640"/>
        <c:crosses val="autoZero"/>
        <c:auto val="1"/>
        <c:lblOffset val="100"/>
        <c:baseTimeUnit val="days"/>
      </c:dateAx>
      <c:valAx>
        <c:axId val="10059264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911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70464"/>
        <c:axId val="100680448"/>
      </c:barChart>
      <c:dateAx>
        <c:axId val="100670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80448"/>
        <c:crosses val="autoZero"/>
        <c:auto val="1"/>
        <c:lblOffset val="100"/>
        <c:baseTimeUnit val="days"/>
      </c:dateAx>
      <c:valAx>
        <c:axId val="1006804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7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25056"/>
        <c:axId val="44526592"/>
      </c:areaChart>
      <c:dateAx>
        <c:axId val="445250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44526592"/>
        <c:crosses val="autoZero"/>
        <c:auto val="1"/>
        <c:lblOffset val="100"/>
        <c:baseTimeUnit val="days"/>
      </c:dateAx>
      <c:valAx>
        <c:axId val="4452659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452505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45344"/>
        <c:axId val="100393728"/>
      </c:areaChart>
      <c:dateAx>
        <c:axId val="98745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393728"/>
        <c:crosses val="autoZero"/>
        <c:auto val="1"/>
        <c:lblOffset val="100"/>
        <c:baseTimeUnit val="days"/>
      </c:dateAx>
      <c:valAx>
        <c:axId val="10039372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453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8320"/>
        <c:axId val="100410112"/>
      </c:lineChart>
      <c:catAx>
        <c:axId val="100408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10112"/>
        <c:crosses val="autoZero"/>
        <c:auto val="1"/>
        <c:lblAlgn val="ctr"/>
        <c:lblOffset val="100"/>
        <c:noMultiLvlLbl val="0"/>
      </c:catAx>
      <c:valAx>
        <c:axId val="10041011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083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2880"/>
        <c:axId val="100444416"/>
      </c:lineChart>
      <c:dateAx>
        <c:axId val="1004428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44416"/>
        <c:crosses val="autoZero"/>
        <c:auto val="1"/>
        <c:lblOffset val="100"/>
        <c:baseTimeUnit val="days"/>
      </c:dateAx>
      <c:valAx>
        <c:axId val="1004444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4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29824"/>
        <c:axId val="102502784"/>
      </c:areaChart>
      <c:dateAx>
        <c:axId val="1008298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502784"/>
        <c:crosses val="autoZero"/>
        <c:auto val="1"/>
        <c:lblOffset val="100"/>
        <c:baseTimeUnit val="days"/>
      </c:dateAx>
      <c:valAx>
        <c:axId val="10250278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2982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35552"/>
        <c:axId val="102537088"/>
      </c:areaChart>
      <c:dateAx>
        <c:axId val="102535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537088"/>
        <c:crosses val="autoZero"/>
        <c:auto val="1"/>
        <c:lblOffset val="100"/>
        <c:baseTimeUnit val="days"/>
      </c:dateAx>
      <c:valAx>
        <c:axId val="1025370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5355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61664"/>
        <c:axId val="102563200"/>
      </c:lineChart>
      <c:dateAx>
        <c:axId val="102561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563200"/>
        <c:crosses val="autoZero"/>
        <c:auto val="1"/>
        <c:lblOffset val="100"/>
        <c:baseTimeUnit val="days"/>
      </c:dateAx>
      <c:valAx>
        <c:axId val="1025632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561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82784"/>
        <c:axId val="90184320"/>
      </c:areaChart>
      <c:dateAx>
        <c:axId val="901827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84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18432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827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39328"/>
        <c:axId val="98740864"/>
      </c:areaChart>
      <c:dateAx>
        <c:axId val="987393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8740864"/>
        <c:crosses val="autoZero"/>
        <c:auto val="1"/>
        <c:lblOffset val="100"/>
        <c:baseTimeUnit val="days"/>
      </c:dateAx>
      <c:valAx>
        <c:axId val="9874086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7393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82624"/>
        <c:axId val="102684160"/>
      </c:areaChart>
      <c:dateAx>
        <c:axId val="102682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684160"/>
        <c:crosses val="autoZero"/>
        <c:auto val="1"/>
        <c:lblOffset val="100"/>
        <c:baseTimeUnit val="days"/>
      </c:dateAx>
      <c:valAx>
        <c:axId val="1026841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682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82752"/>
        <c:axId val="102284288"/>
      </c:lineChart>
      <c:dateAx>
        <c:axId val="1022827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284288"/>
        <c:crosses val="autoZero"/>
        <c:auto val="1"/>
        <c:lblOffset val="100"/>
        <c:baseTimeUnit val="days"/>
      </c:dateAx>
      <c:valAx>
        <c:axId val="1022842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282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93504"/>
        <c:axId val="102295040"/>
      </c:areaChart>
      <c:dateAx>
        <c:axId val="1022935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2295040"/>
        <c:crosses val="autoZero"/>
        <c:auto val="1"/>
        <c:lblOffset val="100"/>
        <c:baseTimeUnit val="days"/>
      </c:dateAx>
      <c:valAx>
        <c:axId val="10229504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229350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91392"/>
        <c:axId val="109292928"/>
      </c:areaChart>
      <c:dateAx>
        <c:axId val="1092913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292928"/>
        <c:crosses val="autoZero"/>
        <c:auto val="1"/>
        <c:lblOffset val="100"/>
        <c:baseTimeUnit val="days"/>
      </c:dateAx>
      <c:valAx>
        <c:axId val="10929292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2913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16832"/>
        <c:axId val="109418368"/>
      </c:areaChart>
      <c:dateAx>
        <c:axId val="109416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9418368"/>
        <c:crosses val="autoZero"/>
        <c:auto val="1"/>
        <c:lblOffset val="100"/>
        <c:baseTimeUnit val="days"/>
      </c:dateAx>
      <c:valAx>
        <c:axId val="10941836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941683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00320"/>
        <c:axId val="90226688"/>
      </c:areaChart>
      <c:dateAx>
        <c:axId val="902003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266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22668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003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48320"/>
        <c:axId val="90249856"/>
      </c:areaChart>
      <c:dateAx>
        <c:axId val="9024832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24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24985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48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78528"/>
        <c:axId val="90280320"/>
      </c:areaChart>
      <c:catAx>
        <c:axId val="902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80320"/>
        <c:crosses val="autoZero"/>
        <c:auto val="1"/>
        <c:lblAlgn val="ctr"/>
        <c:lblOffset val="100"/>
        <c:noMultiLvlLbl val="0"/>
      </c:catAx>
      <c:valAx>
        <c:axId val="90280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2785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82336"/>
        <c:axId val="90383872"/>
      </c:areaChart>
      <c:dateAx>
        <c:axId val="903823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3838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383872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823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5872"/>
        <c:axId val="90417408"/>
      </c:lineChart>
      <c:dateAx>
        <c:axId val="90415872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17408"/>
        <c:crosses val="autoZero"/>
        <c:auto val="1"/>
        <c:lblOffset val="100"/>
        <c:baseTimeUnit val="days"/>
      </c:dateAx>
      <c:valAx>
        <c:axId val="904174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15872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33792"/>
        <c:axId val="92028928"/>
      </c:lineChart>
      <c:dateAx>
        <c:axId val="9043379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2028928"/>
        <c:crosses val="autoZero"/>
        <c:auto val="1"/>
        <c:lblOffset val="100"/>
        <c:baseTimeUnit val="days"/>
      </c:dateAx>
      <c:valAx>
        <c:axId val="920289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3379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zoomScaleSheetLayoutView="85" workbookViewId="0">
      <selection activeCell="M5" sqref="M5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4" t="s">
        <v>1015</v>
      </c>
      <c r="B1" s="414"/>
      <c r="C1" s="414"/>
      <c r="D1" s="414"/>
      <c r="E1" s="414"/>
      <c r="F1" s="414"/>
      <c r="G1" s="414"/>
      <c r="H1" s="414"/>
      <c r="I1" s="414"/>
      <c r="J1" s="139"/>
      <c r="K1" s="302"/>
      <c r="L1" s="177"/>
      <c r="M1" s="140"/>
    </row>
    <row r="2" spans="1:13" x14ac:dyDescent="0.25">
      <c r="A2" s="415" t="s">
        <v>21</v>
      </c>
      <c r="B2" s="415"/>
      <c r="C2" s="415"/>
      <c r="D2" s="415"/>
      <c r="E2" s="394">
        <v>43689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0</v>
      </c>
      <c r="E5" s="296">
        <f>+IF(ISERROR(VLOOKUP($E$2,Cu!$A$5:$H$1642,7,0)),0,VLOOKUP($E$2,Cu!$A$5:$H$1642,7,0))</f>
        <v>0</v>
      </c>
      <c r="F5" s="291" t="s">
        <v>3</v>
      </c>
      <c r="G5" s="290">
        <f>+IF(ISERROR(VLOOKUP($E$2,Cu!$A$5:$H$1642,2,0)),0,VLOOKUP($E$2,Cu!$A$5:$H$1642,2,0))</f>
        <v>0</v>
      </c>
      <c r="H5" s="290">
        <f>+IF(ISERROR(VLOOKUP($E$2,Cu!$A$5:$H$1642,4,0)),0,VLOOKUP($E$2,Cu!$A$5:$H$1642,4,0))</f>
        <v>0</v>
      </c>
      <c r="I5" s="404">
        <f>+IF(ISERROR(VLOOKUP($E$2,Cu!$A$5:$H$1999,5,0)),0,VLOOKUP($E$2,Cu!$A$5:$H$1999,5,0))</f>
        <v>0</v>
      </c>
      <c r="J5" s="387">
        <f>+IF(ISERROR(VLOOKUP($E$2,Cu!$A$5:$H$1642,8,0)),0,VLOOKUP($E$2,Cu!$A$5:$H$1642,8,0))</f>
        <v>0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0</v>
      </c>
      <c r="E6" s="296">
        <f>+IF(ISERROR(VLOOKUP($E$2,Pb!$A$5:$H$1987,7,0)),0,VLOOKUP($E$2,Pb!$A$5:$H$1987,7,0))</f>
        <v>0</v>
      </c>
      <c r="F6" s="291" t="s">
        <v>3</v>
      </c>
      <c r="G6" s="290">
        <f>+IF(ISERROR(VLOOKUP($E$2,Pb!$A$5:$H$1987,2,0)),0,VLOOKUP($E$2,Pb!$A$5:$H$1987,2,0))</f>
        <v>0</v>
      </c>
      <c r="H6" s="290">
        <f>+IF(ISERROR(VLOOKUP($E$2,Pb!$A$5:$H$1987,4,0)),0,VLOOKUP($E$2,Pb!$A$5:$H$1987,4,0))</f>
        <v>0</v>
      </c>
      <c r="I6" s="404">
        <f>+IF(ISERROR(VLOOKUP($E$2,Pb!$A$5:$H$1987,5,0)),0,VLOOKUP($E$2,Pb!$A$5:$H$1987,5,0))</f>
        <v>0</v>
      </c>
      <c r="J6" s="387">
        <f>+IF(ISERROR(VLOOKUP($E$2,Pb!$A$5:$H$1642,8,0)),0,VLOOKUP($E$2,Pb!$A$5:$H$1642,8,0))</f>
        <v>0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0</v>
      </c>
      <c r="E7" s="296">
        <f>+IF(ISERROR(VLOOKUP($E$2,Ag!$A$5:$H$1986,7,0)),0,VLOOKUP($E$2,Ag!$A$5:$H$1986,7,0))</f>
        <v>0</v>
      </c>
      <c r="F7" s="291" t="s">
        <v>6</v>
      </c>
      <c r="G7" s="290">
        <f>+IF(ISERROR(VLOOKUP($E$2,Ag!$A$5:$H$1517,2,0)),0,VLOOKUP($E$2,Ag!$A$5:$H$1517,2,0))</f>
        <v>0</v>
      </c>
      <c r="H7" s="290">
        <f>+IF(ISERROR(VLOOKUP($E$2,Ag!$A$5:$H$1517,4,0)),0,VLOOKUP($E$2,Ag!$A$5:$H$1517,4,0))</f>
        <v>0</v>
      </c>
      <c r="I7" s="404">
        <f>+IF(ISERROR(VLOOKUP($E$2,Ag!$A$5:$H$1517,5,0)),0,VLOOKUP($E$2,Ag!$A$5:$H$1517,5,0))</f>
        <v>0</v>
      </c>
      <c r="J7" s="387">
        <f>+IF(ISERROR(VLOOKUP($E$2,Ag!$A$5:$H$1642,8,0)),0,VLOOKUP($E$2,Ag!$A$5:$H$1642,8,0))</f>
        <v>0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0</v>
      </c>
      <c r="E8" s="296">
        <f>+IF(ISERROR(VLOOKUP($E$2,Zn!$A$5:$H$2994,7,0)),0,VLOOKUP($E$2,Zn!$A$5:$H$2994,7,0))</f>
        <v>0</v>
      </c>
      <c r="F8" s="291" t="s">
        <v>3</v>
      </c>
      <c r="G8" s="290">
        <f>+IF(ISERROR(VLOOKUP($E$2,Zn!$A$5:$H$2994,2,0)),0,VLOOKUP($E$2,Zn!$A$5:$H$2994,2,0))</f>
        <v>0</v>
      </c>
      <c r="H8" s="290">
        <f>+IF(ISERROR(VLOOKUP($E$2,Zn!$A$5:$H$2994,4,0)),0,VLOOKUP($E$2,Zn!$A$5:$H$2994,4,0))</f>
        <v>0</v>
      </c>
      <c r="I8" s="404">
        <f>+IF(ISERROR(VLOOKUP($E$2,Zn!$A$5:$H$2994,5,0)),0,VLOOKUP($E$2,Zn!$A$5:$H$2994,5,0))</f>
        <v>0</v>
      </c>
      <c r="J8" s="387">
        <f>+IF(ISERROR(VLOOKUP($E$2,Zn!$A$5:$H$1642,8,0)),0,VLOOKUP($E$2,Zn!$A$5:$H$1642,8,0))</f>
        <v>0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0</v>
      </c>
      <c r="E9" s="296">
        <f>+IF(ISERROR(VLOOKUP($E$2,Ni!$A$6:$H$2996,7,0)),0,VLOOKUP($E$2,Ni!$A$6:$H$2996,7,0))</f>
        <v>0</v>
      </c>
      <c r="F9" s="291" t="s">
        <v>3</v>
      </c>
      <c r="G9" s="290">
        <f>+IF(ISERROR(VLOOKUP($E$2,Ni!$A$6:$H$2996,2,0)),0,VLOOKUP($E$2,Ni!$A$6:$H$2996,2,0))</f>
        <v>0</v>
      </c>
      <c r="H9" s="290">
        <f>+IF(ISERROR(VLOOKUP($E$2,Ni!$A$6:$H$2996,4,0)),0,VLOOKUP($E$2,Ni!$A$6:$H$2996,4,0))</f>
        <v>0</v>
      </c>
      <c r="I9" s="404">
        <f>+IF(ISERROR(VLOOKUP($E$2,Ni!$A$6:$H$2996,5,0)),0,VLOOKUP($E$2,Ni!$A$6:$H$2996,5,0))</f>
        <v>0</v>
      </c>
      <c r="J9" s="387">
        <f>+IF(ISERROR(VLOOKUP($E$2,Ni!$A$5:$H$1642,8,0)),0,VLOOKUP($E$2,Ni!$A$5:$H$1642,8,0))</f>
        <v>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0</v>
      </c>
      <c r="H10" s="290">
        <f>+IF(ISERROR(VLOOKUP($E$2,Coke!$A$6:$H$2997,4,0)),0,VLOOKUP($E$2,Coke!$A$6:$H$2997,4,0))</f>
        <v>0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0</v>
      </c>
      <c r="E11" s="296">
        <f>+IF(ISERROR(VLOOKUP($E$2,Steel!$A$6:$H$2995,7,0)),0,VLOOKUP($E$2,Steel!$A$6:$H$2995,7,0))</f>
        <v>0</v>
      </c>
      <c r="F11" s="291" t="s">
        <v>3</v>
      </c>
      <c r="G11" s="290">
        <f>+IF(ISERROR(VLOOKUP($E$2,Steel!$A$6:$H$2995,2,0)),0,VLOOKUP($E$2,Steel!$A$6:$H$2995,2,0))</f>
        <v>0</v>
      </c>
      <c r="H11" s="290">
        <f>+IF(ISERROR(VLOOKUP($E$2,Steel!$A$6:$H$2995,4,0)),0,VLOOKUP($E$2,Steel!$A$6:$H$2995,4,0))</f>
        <v>0</v>
      </c>
      <c r="I11" s="404">
        <f>+IF(ISERROR(VLOOKUP($E$2,Steel!$A$6:$H$2995,5,0)),0,VLOOKUP($E$2,Steel!$A$6:$H$2995,5,0))</f>
        <v>0</v>
      </c>
      <c r="J11" s="387">
        <f>+IF(ISERROR(VLOOKUP($E$2,Steel!$A$5:$H$1642,8,0)),0,VLOOKUP($E$2,Steel!$A$5:$H$1642,8,0))</f>
        <v>0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0</v>
      </c>
      <c r="E12" s="296">
        <f>+IF(ISERROR(VLOOKUP($E$2,'Quặng Sắt'!$A$6:$H$2995,7,0)),0,VLOOKUP($E$2,'Quặng Sắt'!$A$6:$H$2995,7,0))</f>
        <v>0</v>
      </c>
      <c r="F12" s="291" t="s">
        <v>2</v>
      </c>
      <c r="G12" s="290">
        <f>+IF(ISERROR(VLOOKUP($E$2,'Quặng Sắt'!$A$6:$H$2995,2,0)),0,VLOOKUP($E$2,'Quặng Sắt'!$A$6:$H$2995,2,0))</f>
        <v>0</v>
      </c>
      <c r="H12" s="290">
        <f>+IF(ISERROR(VLOOKUP($E$2,'Quặng Sắt'!$A$6:$H$2995,4,0)),0,VLOOKUP($E$2,'Quặng Sắt'!$A$6:$H$2995,4,0))</f>
        <v>0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6" t="s">
        <v>1000</v>
      </c>
      <c r="F16" s="416"/>
      <c r="G16" s="416"/>
      <c r="H16" s="416"/>
      <c r="I16" s="416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23270</v>
      </c>
      <c r="E17" s="416" t="s">
        <v>1003</v>
      </c>
      <c r="F17" s="416"/>
      <c r="G17" s="416"/>
      <c r="H17" s="416"/>
      <c r="I17" s="416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0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7" t="s">
        <v>17</v>
      </c>
      <c r="B19" s="417"/>
      <c r="C19" s="417"/>
      <c r="D19" s="417"/>
      <c r="E19" s="417"/>
      <c r="F19" s="417"/>
      <c r="G19" s="417"/>
      <c r="H19" s="417"/>
      <c r="I19" s="417"/>
    </row>
    <row r="20" spans="1:12" ht="15.75" customHeight="1" x14ac:dyDescent="0.25">
      <c r="A20" s="411" t="s">
        <v>656</v>
      </c>
      <c r="B20" s="412"/>
      <c r="C20" s="411" t="s">
        <v>18</v>
      </c>
      <c r="D20" s="413"/>
      <c r="E20" s="413"/>
      <c r="F20" s="413"/>
      <c r="G20" s="413"/>
      <c r="H20" s="413"/>
      <c r="I20" s="413"/>
    </row>
    <row r="35" spans="1:12" ht="15" customHeight="1" x14ac:dyDescent="0.25">
      <c r="A35" s="409" t="s">
        <v>657</v>
      </c>
      <c r="B35" s="409"/>
      <c r="C35" s="410" t="s">
        <v>4</v>
      </c>
      <c r="D35" s="410"/>
      <c r="E35" s="410"/>
      <c r="F35" s="410"/>
      <c r="G35" s="410"/>
      <c r="H35" s="410"/>
      <c r="I35" s="410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09" t="s">
        <v>705</v>
      </c>
      <c r="B50" s="409"/>
      <c r="C50" s="410" t="s">
        <v>706</v>
      </c>
      <c r="D50" s="410"/>
      <c r="E50" s="410"/>
      <c r="F50" s="410"/>
      <c r="G50" s="410"/>
      <c r="H50" s="410"/>
      <c r="I50" s="410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09" t="s">
        <v>721</v>
      </c>
      <c r="B68" s="409"/>
      <c r="C68" s="410" t="s">
        <v>722</v>
      </c>
      <c r="D68" s="410"/>
      <c r="E68" s="410"/>
      <c r="F68" s="410"/>
      <c r="G68" s="410"/>
      <c r="H68" s="410"/>
      <c r="I68" s="410"/>
    </row>
    <row r="83" spans="1:9" x14ac:dyDescent="0.25">
      <c r="A83" s="409" t="s">
        <v>759</v>
      </c>
      <c r="B83" s="409"/>
      <c r="C83" s="410" t="s">
        <v>760</v>
      </c>
      <c r="D83" s="410"/>
      <c r="E83" s="410"/>
      <c r="F83" s="410"/>
      <c r="G83" s="410"/>
      <c r="H83" s="410"/>
      <c r="I83" s="410"/>
    </row>
    <row r="101" spans="1:9" x14ac:dyDescent="0.25">
      <c r="A101" s="408" t="s">
        <v>1025</v>
      </c>
      <c r="B101" s="408"/>
      <c r="C101" s="408"/>
      <c r="D101" s="408"/>
      <c r="E101" s="408"/>
      <c r="F101" s="408"/>
      <c r="G101" s="408"/>
      <c r="H101" s="408"/>
      <c r="I101" s="408"/>
    </row>
    <row r="116" spans="1:9" x14ac:dyDescent="0.25">
      <c r="A116" s="408" t="s">
        <v>1026</v>
      </c>
      <c r="B116" s="408"/>
      <c r="C116" s="408"/>
      <c r="D116" s="408"/>
      <c r="E116" s="408"/>
      <c r="F116" s="408"/>
      <c r="G116" s="408"/>
      <c r="H116" s="408"/>
      <c r="I116" s="408"/>
    </row>
    <row r="129" spans="1:9" x14ac:dyDescent="0.25">
      <c r="A129" s="408" t="s">
        <v>1005</v>
      </c>
      <c r="B129" s="408"/>
      <c r="C129" s="408"/>
      <c r="D129" s="408"/>
      <c r="E129" s="408"/>
      <c r="F129" s="408"/>
      <c r="G129" s="408"/>
      <c r="H129" s="408"/>
      <c r="I129" s="408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6"/>
  <sheetViews>
    <sheetView workbookViewId="0">
      <pane ySplit="3" topLeftCell="A1129" activePane="bottomLeft" state="frozen"/>
      <selection pane="bottomLeft" activeCell="H1141" sqref="H1141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tabSelected="1" workbookViewId="0">
      <pane ySplit="3" topLeftCell="A613" activePane="bottomLeft" state="frozen"/>
      <selection pane="bottomLeft" activeCell="G622" sqref="G622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489" activePane="bottomLeft" state="frozen"/>
      <selection pane="bottomLeft" activeCell="G506" sqref="G506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406"/>
      <c r="B508" s="407"/>
    </row>
    <row r="509" spans="1:2" x14ac:dyDescent="0.25">
      <c r="A509" s="406"/>
      <c r="B509" s="407"/>
    </row>
    <row r="510" spans="1:2" x14ac:dyDescent="0.25">
      <c r="A510" s="406"/>
      <c r="B510" s="407"/>
    </row>
    <row r="511" spans="1:2" x14ac:dyDescent="0.25">
      <c r="A511" s="406"/>
      <c r="B511" s="407"/>
    </row>
    <row r="512" spans="1:2" x14ac:dyDescent="0.25">
      <c r="A512" s="406"/>
      <c r="B512" s="407"/>
    </row>
    <row r="513" spans="1:2" x14ac:dyDescent="0.25">
      <c r="A513" s="406"/>
      <c r="B513" s="407"/>
    </row>
    <row r="514" spans="1:2" x14ac:dyDescent="0.25">
      <c r="A514" s="406"/>
      <c r="B514" s="407"/>
    </row>
    <row r="515" spans="1:2" x14ac:dyDescent="0.25">
      <c r="A515" s="406"/>
      <c r="B515" s="407"/>
    </row>
    <row r="516" spans="1:2" x14ac:dyDescent="0.25">
      <c r="A516" s="406"/>
      <c r="B516" s="407"/>
    </row>
    <row r="517" spans="1:2" x14ac:dyDescent="0.25">
      <c r="A517" s="406"/>
      <c r="B517" s="407"/>
    </row>
    <row r="518" spans="1:2" x14ac:dyDescent="0.25">
      <c r="A518" s="406"/>
      <c r="B518" s="407"/>
    </row>
    <row r="519" spans="1:2" x14ac:dyDescent="0.25">
      <c r="A519" s="406"/>
      <c r="B519" s="407"/>
    </row>
    <row r="520" spans="1:2" x14ac:dyDescent="0.25">
      <c r="A520" s="406"/>
      <c r="B520" s="407"/>
    </row>
    <row r="521" spans="1:2" x14ac:dyDescent="0.25">
      <c r="A521" s="406"/>
      <c r="B521" s="407"/>
    </row>
    <row r="522" spans="1:2" x14ac:dyDescent="0.25">
      <c r="A522" s="406"/>
      <c r="B522" s="407"/>
    </row>
    <row r="523" spans="1:2" x14ac:dyDescent="0.25">
      <c r="A523" s="406"/>
      <c r="B52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46" activePane="bottomLeft" state="frozen"/>
      <selection pane="bottomLeft" activeCell="L1358" sqref="L1358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0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59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59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59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59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47" activePane="bottomLeft" state="frozen"/>
      <selection pane="bottomLeft" activeCell="D1360" sqref="D1360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57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57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57" si="59">+IF(F1329=0,"",C1329/F1329)</f>
        <v>2351.2215433039687</v>
      </c>
      <c r="C1329" s="37">
        <v>16150</v>
      </c>
      <c r="D1329" s="37">
        <f t="shared" ref="D1329:D1357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/>
      <c r="C1358" s="37"/>
      <c r="D1358" s="37"/>
      <c r="E1358" s="37"/>
      <c r="F1358" s="51"/>
    </row>
    <row r="1359" spans="1:8" x14ac:dyDescent="0.25">
      <c r="A1359" s="181"/>
      <c r="B1359" s="37"/>
      <c r="C1359" s="37"/>
      <c r="D1359" s="37"/>
      <c r="E1359" s="37"/>
      <c r="F1359" s="51"/>
    </row>
    <row r="1360" spans="1:8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47" activePane="bottomLeft" state="frozen"/>
      <selection pane="bottomLeft" activeCell="E1362" sqref="E1362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57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7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7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57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/>
      <c r="C1358" s="221"/>
      <c r="D1358" s="20"/>
      <c r="E1358" s="20"/>
      <c r="F1358" s="47"/>
    </row>
    <row r="1359" spans="1:8" x14ac:dyDescent="0.25">
      <c r="A1359" s="204"/>
      <c r="B1359" s="20"/>
      <c r="C1359" s="221"/>
      <c r="D1359" s="20"/>
      <c r="E1359" s="20"/>
      <c r="F1359" s="47"/>
    </row>
    <row r="1360" spans="1:8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5"/>
  <sheetViews>
    <sheetView zoomScale="85" zoomScaleNormal="85" workbookViewId="0">
      <pane ySplit="4" topLeftCell="A1341" activePane="bottomLeft" state="frozen"/>
      <selection pane="bottomLeft" activeCell="C1358" sqref="C1358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0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54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54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54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54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2"/>
  <sheetViews>
    <sheetView zoomScale="115" zoomScaleNormal="115" workbookViewId="0">
      <pane ySplit="5" topLeftCell="A893" activePane="bottomLeft" state="frozen"/>
      <selection pane="bottomLeft" activeCell="D904" sqref="D904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01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01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01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01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workbookViewId="0">
      <pane xSplit="1" ySplit="5" topLeftCell="B228" activePane="bottomRight" state="frozen"/>
      <selection pane="topRight" activeCell="B1" sqref="B1"/>
      <selection pane="bottomLeft" activeCell="A6" sqref="A6"/>
      <selection pane="bottomRight" activeCell="D239" sqref="D239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36" si="38">+IF(F198=0,"",C198/F198)</f>
        <v>259.72002181648185</v>
      </c>
      <c r="C198" s="333">
        <v>1800</v>
      </c>
      <c r="D198" s="1">
        <f t="shared" ref="D198:D236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36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0" workbookViewId="0">
      <selection activeCell="H57" sqref="H57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51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51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51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92"/>
      <c r="C52" s="392"/>
      <c r="D52" s="392"/>
      <c r="E52" s="392"/>
      <c r="F52" s="392"/>
      <c r="G52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"/>
  <sheetViews>
    <sheetView workbookViewId="0">
      <pane xSplit="1" ySplit="5" topLeftCell="B215" activePane="bottomRight" state="frozen"/>
      <selection pane="topRight" activeCell="B1" sqref="B1"/>
      <selection pane="bottomLeft" activeCell="A6" sqref="A6"/>
      <selection pane="bottomRight" activeCell="M218" sqref="M218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23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23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23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23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2019-08-12T03:49:20Z</dcterms:modified>
</cp:coreProperties>
</file>