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105" windowWidth="10200" windowHeight="8055" tabRatio="666" activeTab="8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07" i="16" l="1"/>
  <c r="D207" i="16" s="1"/>
  <c r="F207" i="16"/>
  <c r="G207" i="16"/>
  <c r="H207" i="16"/>
  <c r="B885" i="7"/>
  <c r="D885" i="7" s="1"/>
  <c r="F885" i="7"/>
  <c r="G885" i="7"/>
  <c r="H885" i="7"/>
  <c r="B1338" i="5"/>
  <c r="D1338" i="5" s="1"/>
  <c r="F1338" i="5"/>
  <c r="G1338" i="5"/>
  <c r="H1338" i="5"/>
  <c r="B1341" i="4"/>
  <c r="D1341" i="4" s="1"/>
  <c r="F1341" i="4"/>
  <c r="G1341" i="4"/>
  <c r="H1341" i="4"/>
  <c r="B1341" i="3"/>
  <c r="D1341" i="3" s="1"/>
  <c r="F1341" i="3"/>
  <c r="G1341" i="3"/>
  <c r="H1341" i="3"/>
  <c r="B1343" i="2"/>
  <c r="D1343" i="2" s="1"/>
  <c r="F1343" i="2"/>
  <c r="G1343" i="2"/>
  <c r="H1343" i="2"/>
  <c r="B35" i="17"/>
  <c r="D35" i="17" s="1"/>
  <c r="F35" i="17"/>
  <c r="G35" i="17"/>
  <c r="B220" i="15"/>
  <c r="D220" i="15" s="1"/>
  <c r="F220" i="15"/>
  <c r="G220" i="15"/>
  <c r="B206" i="16" l="1"/>
  <c r="D206" i="16" s="1"/>
  <c r="F206" i="16"/>
  <c r="G206" i="16"/>
  <c r="H206" i="16"/>
  <c r="B884" i="7"/>
  <c r="D884" i="7" s="1"/>
  <c r="F884" i="7"/>
  <c r="G884" i="7"/>
  <c r="H884" i="7"/>
  <c r="B1337" i="5"/>
  <c r="D1337" i="5" s="1"/>
  <c r="F1337" i="5"/>
  <c r="G1337" i="5"/>
  <c r="H1337" i="5"/>
  <c r="B1340" i="4"/>
  <c r="D1340" i="4" s="1"/>
  <c r="F1340" i="4"/>
  <c r="G1340" i="4"/>
  <c r="H1340" i="4"/>
  <c r="B1340" i="3"/>
  <c r="D1340" i="3" s="1"/>
  <c r="F1340" i="3"/>
  <c r="G1340" i="3"/>
  <c r="H1340" i="3"/>
  <c r="B1342" i="2"/>
  <c r="D1342" i="2" s="1"/>
  <c r="F1342" i="2"/>
  <c r="G1342" i="2"/>
  <c r="H1342" i="2"/>
  <c r="B34" i="17"/>
  <c r="D34" i="17" s="1"/>
  <c r="F34" i="17"/>
  <c r="G34" i="17"/>
  <c r="B219" i="15"/>
  <c r="D219" i="15" s="1"/>
  <c r="F219" i="15"/>
  <c r="G219" i="15"/>
  <c r="B205" i="16" l="1"/>
  <c r="D205" i="16" s="1"/>
  <c r="F205" i="16"/>
  <c r="G205" i="16"/>
  <c r="H205" i="16"/>
  <c r="B883" i="7"/>
  <c r="D883" i="7" s="1"/>
  <c r="F883" i="7"/>
  <c r="G883" i="7"/>
  <c r="H883" i="7"/>
  <c r="B1336" i="5"/>
  <c r="D1336" i="5" s="1"/>
  <c r="F1336" i="5"/>
  <c r="G1336" i="5"/>
  <c r="H1336" i="5"/>
  <c r="B1339" i="4"/>
  <c r="D1339" i="4"/>
  <c r="F1339" i="4"/>
  <c r="G1339" i="4"/>
  <c r="H1339" i="4"/>
  <c r="B1339" i="3"/>
  <c r="D1339" i="3" s="1"/>
  <c r="F1339" i="3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B1337" i="4"/>
  <c r="D1337" i="4" s="1"/>
  <c r="F1337" i="4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<sst xmlns="http://schemas.openxmlformats.org/spreadsheetml/2006/main" count="4616" uniqueCount="1040">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</sst>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165" fontId="26" fillId="0" borderId="1" xfId="0" applyNumberFormat="1" applyFont="1" applyBorder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52192"/>
        <c:axId val="83353984"/>
      </c:areaChart>
      <c:dateAx>
        <c:axId val="833521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353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3539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521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97088"/>
        <c:axId val="90768512"/>
      </c:areaChart>
      <c:dateAx>
        <c:axId val="906970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68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76851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970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00896"/>
        <c:axId val="90802432"/>
      </c:areaChart>
      <c:dateAx>
        <c:axId val="9080089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02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80243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008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43008"/>
        <c:axId val="90844544"/>
      </c:areaChart>
      <c:dateAx>
        <c:axId val="908430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445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84454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430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85504"/>
        <c:axId val="90891392"/>
      </c:areaChart>
      <c:dateAx>
        <c:axId val="9088550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8913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8913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855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85216"/>
        <c:axId val="90986752"/>
      </c:areaChart>
      <c:dateAx>
        <c:axId val="9098521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98675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098675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852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40768"/>
        <c:axId val="85442560"/>
      </c:areaChart>
      <c:dateAx>
        <c:axId val="854407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442560"/>
        <c:crosses val="autoZero"/>
        <c:auto val="1"/>
        <c:lblOffset val="100"/>
        <c:baseTimeUnit val="days"/>
      </c:dateAx>
      <c:valAx>
        <c:axId val="85442560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440768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21312"/>
        <c:axId val="91022848"/>
      </c:areaChart>
      <c:dateAx>
        <c:axId val="91021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22848"/>
        <c:crosses val="autoZero"/>
        <c:auto val="1"/>
        <c:lblOffset val="100"/>
        <c:baseTimeUnit val="days"/>
      </c:dateAx>
      <c:valAx>
        <c:axId val="910228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213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39232"/>
        <c:axId val="91040768"/>
      </c:areaChart>
      <c:dateAx>
        <c:axId val="910392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40768"/>
        <c:crosses val="autoZero"/>
        <c:auto val="1"/>
        <c:lblOffset val="100"/>
        <c:baseTimeUnit val="days"/>
      </c:dateAx>
      <c:valAx>
        <c:axId val="910407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392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40800"/>
        <c:axId val="91342336"/>
      </c:areaChart>
      <c:dateAx>
        <c:axId val="91340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42336"/>
        <c:crosses val="autoZero"/>
        <c:auto val="1"/>
        <c:lblOffset val="100"/>
        <c:baseTimeUnit val="days"/>
      </c:dateAx>
      <c:valAx>
        <c:axId val="9134233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40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07968"/>
        <c:axId val="82709504"/>
      </c:lineChart>
      <c:dateAx>
        <c:axId val="82707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709504"/>
        <c:crosses val="autoZero"/>
        <c:auto val="1"/>
        <c:lblOffset val="100"/>
        <c:baseTimeUnit val="days"/>
      </c:dateAx>
      <c:valAx>
        <c:axId val="827095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70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12480"/>
        <c:axId val="85014016"/>
      </c:areaChart>
      <c:dateAx>
        <c:axId val="8501248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0140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501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124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89248"/>
        <c:axId val="91190784"/>
      </c:areaChart>
      <c:dateAx>
        <c:axId val="911892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190784"/>
        <c:crosses val="autoZero"/>
        <c:auto val="1"/>
        <c:lblOffset val="100"/>
        <c:baseTimeUnit val="days"/>
      </c:dateAx>
      <c:valAx>
        <c:axId val="911907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892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15360"/>
        <c:axId val="91216896"/>
      </c:areaChart>
      <c:dateAx>
        <c:axId val="912153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216896"/>
        <c:crosses val="autoZero"/>
        <c:auto val="1"/>
        <c:lblOffset val="100"/>
        <c:baseTimeUnit val="days"/>
      </c:dateAx>
      <c:valAx>
        <c:axId val="91216896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153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13632"/>
        <c:axId val="92623616"/>
      </c:barChart>
      <c:dateAx>
        <c:axId val="92613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623616"/>
        <c:crosses val="autoZero"/>
        <c:auto val="1"/>
        <c:lblOffset val="100"/>
        <c:baseTimeUnit val="days"/>
      </c:dateAx>
      <c:valAx>
        <c:axId val="926236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61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12800"/>
        <c:axId val="92814336"/>
      </c:areaChart>
      <c:dateAx>
        <c:axId val="92812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2814336"/>
        <c:crosses val="autoZero"/>
        <c:auto val="1"/>
        <c:lblOffset val="100"/>
        <c:baseTimeUnit val="days"/>
      </c:dateAx>
      <c:valAx>
        <c:axId val="9281433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12800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26624"/>
        <c:axId val="92840704"/>
      </c:areaChart>
      <c:dateAx>
        <c:axId val="92826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840704"/>
        <c:crosses val="autoZero"/>
        <c:auto val="1"/>
        <c:lblOffset val="100"/>
        <c:baseTimeUnit val="days"/>
      </c:dateAx>
      <c:valAx>
        <c:axId val="9284070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26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0272"/>
        <c:axId val="97592064"/>
      </c:lineChart>
      <c:catAx>
        <c:axId val="97590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592064"/>
        <c:crosses val="autoZero"/>
        <c:auto val="1"/>
        <c:lblAlgn val="ctr"/>
        <c:lblOffset val="100"/>
        <c:noMultiLvlLbl val="0"/>
      </c:catAx>
      <c:valAx>
        <c:axId val="9759206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5902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08448"/>
        <c:axId val="97609984"/>
      </c:lineChart>
      <c:dateAx>
        <c:axId val="97608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609984"/>
        <c:crosses val="autoZero"/>
        <c:auto val="1"/>
        <c:lblOffset val="100"/>
        <c:baseTimeUnit val="days"/>
      </c:dateAx>
      <c:valAx>
        <c:axId val="976099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60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23552"/>
        <c:axId val="93254016"/>
      </c:areaChart>
      <c:dateAx>
        <c:axId val="932235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254016"/>
        <c:crosses val="autoZero"/>
        <c:auto val="1"/>
        <c:lblOffset val="100"/>
        <c:baseTimeUnit val="days"/>
      </c:dateAx>
      <c:valAx>
        <c:axId val="9325401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223552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36736"/>
        <c:axId val="97638272"/>
      </c:areaChart>
      <c:dateAx>
        <c:axId val="976367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638272"/>
        <c:crosses val="autoZero"/>
        <c:auto val="1"/>
        <c:lblOffset val="100"/>
        <c:baseTimeUnit val="days"/>
      </c:dateAx>
      <c:valAx>
        <c:axId val="976382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6367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7472"/>
        <c:axId val="93339008"/>
      </c:lineChart>
      <c:dateAx>
        <c:axId val="93337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39008"/>
        <c:crosses val="autoZero"/>
        <c:auto val="1"/>
        <c:lblOffset val="100"/>
        <c:baseTimeUnit val="days"/>
      </c:dateAx>
      <c:valAx>
        <c:axId val="933390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37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38208"/>
        <c:axId val="85039744"/>
      </c:areaChart>
      <c:dateAx>
        <c:axId val="850382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397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03974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382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75776"/>
        <c:axId val="98077312"/>
      </c:areaChart>
      <c:dateAx>
        <c:axId val="980757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8077312"/>
        <c:crosses val="autoZero"/>
        <c:auto val="1"/>
        <c:lblOffset val="100"/>
        <c:baseTimeUnit val="days"/>
      </c:dateAx>
      <c:valAx>
        <c:axId val="980773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0757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71520"/>
        <c:axId val="97773056"/>
      </c:areaChart>
      <c:dateAx>
        <c:axId val="977715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773056"/>
        <c:crosses val="autoZero"/>
        <c:auto val="1"/>
        <c:lblOffset val="100"/>
        <c:baseTimeUnit val="days"/>
      </c:dateAx>
      <c:valAx>
        <c:axId val="977730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7715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91136"/>
        <c:axId val="97692672"/>
      </c:lineChart>
      <c:dateAx>
        <c:axId val="976911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692672"/>
        <c:crosses val="autoZero"/>
        <c:auto val="1"/>
        <c:lblOffset val="100"/>
        <c:baseTimeUnit val="days"/>
      </c:dateAx>
      <c:valAx>
        <c:axId val="9769267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6911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95168"/>
        <c:axId val="92296704"/>
      </c:areaChart>
      <c:dateAx>
        <c:axId val="92295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296704"/>
        <c:crosses val="autoZero"/>
        <c:auto val="1"/>
        <c:lblOffset val="100"/>
        <c:baseTimeUnit val="days"/>
      </c:dateAx>
      <c:valAx>
        <c:axId val="9229670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95168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14112"/>
        <c:axId val="98315648"/>
      </c:areaChart>
      <c:dateAx>
        <c:axId val="983141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315648"/>
        <c:crosses val="autoZero"/>
        <c:auto val="1"/>
        <c:lblOffset val="100"/>
        <c:baseTimeUnit val="days"/>
      </c:dateAx>
      <c:valAx>
        <c:axId val="9831564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3141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20064"/>
        <c:axId val="98121600"/>
      </c:areaChart>
      <c:dateAx>
        <c:axId val="981200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121600"/>
        <c:crosses val="autoZero"/>
        <c:auto val="1"/>
        <c:lblOffset val="100"/>
        <c:baseTimeUnit val="days"/>
      </c:dateAx>
      <c:valAx>
        <c:axId val="9812160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120064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47872"/>
        <c:axId val="90449408"/>
      </c:areaChart>
      <c:dateAx>
        <c:axId val="904478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494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44940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478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82176"/>
        <c:axId val="90483712"/>
      </c:areaChart>
      <c:dateAx>
        <c:axId val="9048217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4837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483712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821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03808"/>
        <c:axId val="90583424"/>
      </c:areaChart>
      <c:catAx>
        <c:axId val="9050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83424"/>
        <c:crosses val="autoZero"/>
        <c:auto val="1"/>
        <c:lblAlgn val="ctr"/>
        <c:lblOffset val="100"/>
        <c:noMultiLvlLbl val="0"/>
      </c:catAx>
      <c:valAx>
        <c:axId val="9058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038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97632"/>
        <c:axId val="90611712"/>
      </c:areaChart>
      <c:dateAx>
        <c:axId val="905976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61171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061171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976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4864"/>
        <c:axId val="90646400"/>
      </c:lineChart>
      <c:dateAx>
        <c:axId val="9064486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46400"/>
        <c:crosses val="autoZero"/>
        <c:auto val="1"/>
        <c:lblOffset val="100"/>
        <c:baseTimeUnit val="days"/>
      </c:dateAx>
      <c:valAx>
        <c:axId val="906464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4486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75072"/>
        <c:axId val="90676608"/>
      </c:lineChart>
      <c:dateAx>
        <c:axId val="9067507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76608"/>
        <c:crosses val="autoZero"/>
        <c:auto val="1"/>
        <c:lblOffset val="100"/>
        <c:baseTimeUnit val="days"/>
      </c:dateAx>
      <c:valAx>
        <c:axId val="906766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7507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L8" sqref="L8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2" t="s">
        <v>1015</v>
      </c>
      <c r="B1" s="412"/>
      <c r="C1" s="412"/>
      <c r="D1" s="412"/>
      <c r="E1" s="412"/>
      <c r="F1" s="412"/>
      <c r="G1" s="412"/>
      <c r="H1" s="412"/>
      <c r="I1" s="412"/>
      <c r="J1" s="139"/>
      <c r="K1" s="302"/>
      <c r="L1" s="177"/>
      <c r="M1" s="140"/>
    </row>
    <row r="2" spans="1:13" x14ac:dyDescent="0.25">
      <c r="A2" s="413" t="s">
        <v>21</v>
      </c>
      <c r="B2" s="413"/>
      <c r="C2" s="413"/>
      <c r="D2" s="413"/>
      <c r="E2" s="394">
        <v>43664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46780</v>
      </c>
      <c r="E5" s="296">
        <f>+IF(ISERROR(VLOOKUP($E$2,Cu!$A$5:$H$1642,7,0)),0,VLOOKUP($E$2,Cu!$A$5:$H$1642,7,0))</f>
        <v>-110</v>
      </c>
      <c r="F5" s="291" t="s">
        <v>3</v>
      </c>
      <c r="G5" s="290">
        <f>+IF(ISERROR(VLOOKUP($E$2,Cu!$A$5:$H$1642,2,0)),0,VLOOKUP($E$2,Cu!$A$5:$H$1642,2,0))</f>
        <v>6802.4441103165063</v>
      </c>
      <c r="H5" s="290">
        <f>+IF(ISERROR(VLOOKUP($E$2,Cu!$A$5:$H$1642,4,0)),0,VLOOKUP($E$2,Cu!$A$5:$H$1642,4,0))</f>
        <v>5814.0547951423132</v>
      </c>
      <c r="I5" s="404">
        <f>+IF(ISERROR(VLOOKUP($E$2,Cu!$A$5:$H$1999,5,0)),0,VLOOKUP($E$2,Cu!$A$5:$H$1999,5,0))</f>
        <v>5922</v>
      </c>
      <c r="J5" s="387">
        <f>+IF(ISERROR(VLOOKUP($E$2,Cu!$A$5:$H$1642,8,0)),0,VLOOKUP($E$2,Cu!$A$5:$H$1642,8,0))</f>
        <v>-37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16350</v>
      </c>
      <c r="E6" s="296">
        <f>+IF(ISERROR(VLOOKUP($E$2,Pb!$A$5:$H$1987,7,0)),0,VLOOKUP($E$2,Pb!$A$5:$H$1987,7,0))</f>
        <v>100</v>
      </c>
      <c r="F6" s="291" t="s">
        <v>3</v>
      </c>
      <c r="G6" s="290">
        <f>+IF(ISERROR(VLOOKUP($E$2,Pb!$A$5:$H$1987,2,0)),0,VLOOKUP($E$2,Pb!$A$5:$H$1987,2,0))</f>
        <v>2377.5109278254572</v>
      </c>
      <c r="H6" s="290">
        <f>+IF(ISERROR(VLOOKUP($E$2,Pb!$A$5:$H$1987,4,0)),0,VLOOKUP($E$2,Pb!$A$5:$H$1987,4,0))</f>
        <v>2032.0606220730406</v>
      </c>
      <c r="I6" s="404">
        <f>+IF(ISERROR(VLOOKUP($E$2,Pb!$A$5:$H$1987,5,0)),0,VLOOKUP($E$2,Pb!$A$5:$H$1987,5,0))</f>
        <v>1977.5</v>
      </c>
      <c r="J6" s="387">
        <f>+IF(ISERROR(VLOOKUP($E$2,Pb!$A$5:$H$1642,8,0)),0,VLOOKUP($E$2,Pb!$A$5:$H$1642,8,0))</f>
        <v>0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3816</v>
      </c>
      <c r="E7" s="296">
        <f>+IF(ISERROR(VLOOKUP($E$2,Ag!$A$5:$H$1986,7,0)),0,VLOOKUP($E$2,Ag!$A$5:$H$1986,7,0))</f>
        <v>102</v>
      </c>
      <c r="F7" s="291" t="s">
        <v>6</v>
      </c>
      <c r="G7" s="290">
        <f>+IF(ISERROR(VLOOKUP($E$2,Ag!$A$5:$H$1517,2,0)),0,VLOOKUP($E$2,Ag!$A$5:$H$1517,2,0))</f>
        <v>554.89796333834522</v>
      </c>
      <c r="H7" s="290">
        <f>+IF(ISERROR(VLOOKUP($E$2,Ag!$A$5:$H$1517,4,0)),0,VLOOKUP($E$2,Ag!$A$5:$H$1517,4,0))</f>
        <v>474.27176353704721</v>
      </c>
      <c r="I7" s="404">
        <f>+IF(ISERROR(VLOOKUP($E$2,Ag!$A$5:$H$1517,5,0)),0,VLOOKUP($E$2,Ag!$A$5:$H$1517,5,0))</f>
        <v>514.09</v>
      </c>
      <c r="J7" s="387">
        <f>+IF(ISERROR(VLOOKUP($E$2,Ag!$A$5:$H$1642,8,0)),0,VLOOKUP($E$2,Ag!$A$5:$H$1642,8,0))</f>
        <v>13.345000000000027</v>
      </c>
      <c r="K7" s="222"/>
      <c r="L7" s="3"/>
      <c r="M7" s="147" t="s">
        <v>1039</v>
      </c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19480</v>
      </c>
      <c r="E8" s="296">
        <f>+IF(ISERROR(VLOOKUP($E$2,Zn!$A$5:$H$2994,7,0)),0,VLOOKUP($E$2,Zn!$A$5:$H$2994,7,0))</f>
        <v>20</v>
      </c>
      <c r="F8" s="291" t="s">
        <v>3</v>
      </c>
      <c r="G8" s="290">
        <f>+IF(ISERROR(VLOOKUP($E$2,Zn!$A$5:$H$2994,2,0)),0,VLOOKUP($E$2,Zn!$A$5:$H$2994,2,0))</f>
        <v>2832.6552216538166</v>
      </c>
      <c r="H8" s="290">
        <f>+IF(ISERROR(VLOOKUP($E$2,Zn!$A$5:$H$2994,4,0)),0,VLOOKUP($E$2,Zn!$A$5:$H$2994,4,0))</f>
        <v>2421.0728390203562</v>
      </c>
      <c r="I8" s="404">
        <f>+IF(ISERROR(VLOOKUP($E$2,Zn!$A$5:$H$2994,5,0)),0,VLOOKUP($E$2,Zn!$A$5:$H$2994,5,0))</f>
        <v>2469.5</v>
      </c>
      <c r="J8" s="387">
        <f>+IF(ISERROR(VLOOKUP($E$2,Zn!$A$5:$H$1642,8,0)),0,VLOOKUP($E$2,Zn!$A$5:$H$1642,8,0))</f>
        <v>6.5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114700</v>
      </c>
      <c r="E9" s="296">
        <f>+IF(ISERROR(VLOOKUP($E$2,Ni!$A$6:$H$2996,7,0)),0,VLOOKUP($E$2,Ni!$A$6:$H$2996,7,0))</f>
        <v>4925</v>
      </c>
      <c r="F9" s="291" t="s">
        <v>3</v>
      </c>
      <c r="G9" s="290">
        <f>+IF(ISERROR(VLOOKUP($E$2,Ni!$A$6:$H$2996,2,0)),0,VLOOKUP($E$2,Ni!$A$6:$H$2996,2,0))</f>
        <v>16678.929872879507</v>
      </c>
      <c r="H9" s="290">
        <f>+IF(ISERROR(VLOOKUP($E$2,Ni!$A$6:$H$2996,4,0)),0,VLOOKUP($E$2,Ni!$A$6:$H$2996,4,0))</f>
        <v>14255.495617845734</v>
      </c>
      <c r="I9" s="404">
        <f>+IF(ISERROR(VLOOKUP($E$2,Ni!$A$6:$H$2996,5,0)),0,VLOOKUP($E$2,Ni!$A$6:$H$2996,5,0))</f>
        <v>14230</v>
      </c>
      <c r="J9" s="387">
        <f>+IF(ISERROR(VLOOKUP($E$2,Ni!$A$5:$H$1642,8,0)),0,VLOOKUP($E$2,Ni!$A$5:$H$1642,8,0))</f>
        <v>310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261.74432232940813</v>
      </c>
      <c r="H10" s="290">
        <f>+IF(ISERROR(VLOOKUP($E$2,Coke!$A$6:$H$2997,4,0)),0,VLOOKUP($E$2,Coke!$A$6:$H$2997,4,0))</f>
        <v>223.71309600804116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4055</v>
      </c>
      <c r="E11" s="296">
        <f>+IF(ISERROR(VLOOKUP($E$2,Steel!$A$6:$H$2995,7,0)),0,VLOOKUP($E$2,Steel!$A$6:$H$2995,7,0))</f>
        <v>-10</v>
      </c>
      <c r="F11" s="291" t="s">
        <v>3</v>
      </c>
      <c r="G11" s="290">
        <f>+IF(ISERROR(VLOOKUP($E$2,Steel!$A$6:$H$2995,2,0)),0,VLOOKUP($E$2,Steel!$A$6:$H$2995,2,0))</f>
        <v>589.65179280319444</v>
      </c>
      <c r="H11" s="290">
        <f>+IF(ISERROR(VLOOKUP($E$2,Steel!$A$6:$H$2995,4,0)),0,VLOOKUP($E$2,Steel!$A$6:$H$2995,4,0))</f>
        <v>503.9758912847816</v>
      </c>
      <c r="I11" s="404">
        <f>+IF(ISERROR(VLOOKUP($E$2,Steel!$A$6:$H$2995,5,0)),0,VLOOKUP($E$2,Steel!$A$6:$H$2995,5,0))</f>
        <v>484</v>
      </c>
      <c r="J11" s="387">
        <f>+IF(ISERROR(VLOOKUP($E$2,Steel!$A$5:$H$1642,8,0)),0,VLOOKUP($E$2,Steel!$A$5:$H$1642,8,0))</f>
        <v>7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928</v>
      </c>
      <c r="E12" s="296">
        <f>+IF(ISERROR(VLOOKUP($E$2,'Quặng Sắt'!$A$6:$H$2995,7,0)),0,VLOOKUP($E$2,'Quặng Sắt'!$A$6:$H$2995,7,0))</f>
        <v>8</v>
      </c>
      <c r="F12" s="291" t="s">
        <v>2</v>
      </c>
      <c r="G12" s="290">
        <f>+IF(ISERROR(VLOOKUP($E$2,'Quặng Sắt'!$A$6:$H$2995,2,0)),0,VLOOKUP($E$2,'Quặng Sắt'!$A$6:$H$2995,2,0))</f>
        <v>134.9437395120504</v>
      </c>
      <c r="H12" s="290">
        <f>+IF(ISERROR(VLOOKUP($E$2,'Quặng Sắt'!$A$6:$H$2995,4,0)),0,VLOOKUP($E$2,'Quặng Sắt'!$A$6:$H$2995,4,0))</f>
        <v>115.33652949747898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3407</v>
      </c>
      <c r="E16" s="414" t="s">
        <v>1000</v>
      </c>
      <c r="F16" s="414"/>
      <c r="G16" s="414"/>
      <c r="H16" s="414"/>
      <c r="I16" s="414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23275</v>
      </c>
      <c r="E17" s="414" t="s">
        <v>1003</v>
      </c>
      <c r="F17" s="414"/>
      <c r="G17" s="414"/>
      <c r="H17" s="414"/>
      <c r="I17" s="414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6.8769400000000003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5" t="s">
        <v>17</v>
      </c>
      <c r="B19" s="415"/>
      <c r="C19" s="415"/>
      <c r="D19" s="415"/>
      <c r="E19" s="415"/>
      <c r="F19" s="415"/>
      <c r="G19" s="415"/>
      <c r="H19" s="415"/>
      <c r="I19" s="415"/>
    </row>
    <row r="20" spans="1:12" ht="15.75" customHeight="1" x14ac:dyDescent="0.25">
      <c r="A20" s="409" t="s">
        <v>656</v>
      </c>
      <c r="B20" s="410"/>
      <c r="C20" s="409" t="s">
        <v>18</v>
      </c>
      <c r="D20" s="411"/>
      <c r="E20" s="411"/>
      <c r="F20" s="411"/>
      <c r="G20" s="411"/>
      <c r="H20" s="411"/>
      <c r="I20" s="411"/>
    </row>
    <row r="35" spans="1:12" ht="15" customHeight="1" x14ac:dyDescent="0.25">
      <c r="A35" s="416" t="s">
        <v>657</v>
      </c>
      <c r="B35" s="416"/>
      <c r="C35" s="417" t="s">
        <v>4</v>
      </c>
      <c r="D35" s="417"/>
      <c r="E35" s="417"/>
      <c r="F35" s="417"/>
      <c r="G35" s="417"/>
      <c r="H35" s="417"/>
      <c r="I35" s="417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6" t="s">
        <v>705</v>
      </c>
      <c r="B50" s="416"/>
      <c r="C50" s="417" t="s">
        <v>706</v>
      </c>
      <c r="D50" s="417"/>
      <c r="E50" s="417"/>
      <c r="F50" s="417"/>
      <c r="G50" s="417"/>
      <c r="H50" s="417"/>
      <c r="I50" s="417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6" t="s">
        <v>721</v>
      </c>
      <c r="B68" s="416"/>
      <c r="C68" s="417" t="s">
        <v>722</v>
      </c>
      <c r="D68" s="417"/>
      <c r="E68" s="417"/>
      <c r="F68" s="417"/>
      <c r="G68" s="417"/>
      <c r="H68" s="417"/>
      <c r="I68" s="417"/>
    </row>
    <row r="83" spans="1:9" x14ac:dyDescent="0.25">
      <c r="A83" s="416" t="s">
        <v>759</v>
      </c>
      <c r="B83" s="416"/>
      <c r="C83" s="417" t="s">
        <v>760</v>
      </c>
      <c r="D83" s="417"/>
      <c r="E83" s="417"/>
      <c r="F83" s="417"/>
      <c r="G83" s="417"/>
      <c r="H83" s="417"/>
      <c r="I83" s="417"/>
    </row>
    <row r="101" spans="1:9" x14ac:dyDescent="0.25">
      <c r="A101" s="418" t="s">
        <v>1025</v>
      </c>
      <c r="B101" s="418"/>
      <c r="C101" s="418"/>
      <c r="D101" s="418"/>
      <c r="E101" s="418"/>
      <c r="F101" s="418"/>
      <c r="G101" s="418"/>
      <c r="H101" s="418"/>
      <c r="I101" s="418"/>
    </row>
    <row r="116" spans="1:9" x14ac:dyDescent="0.25">
      <c r="A116" s="418" t="s">
        <v>1026</v>
      </c>
      <c r="B116" s="418"/>
      <c r="C116" s="418"/>
      <c r="D116" s="418"/>
      <c r="E116" s="418"/>
      <c r="F116" s="418"/>
      <c r="G116" s="418"/>
      <c r="H116" s="418"/>
      <c r="I116" s="418"/>
    </row>
    <row r="129" spans="1:9" x14ac:dyDescent="0.25">
      <c r="A129" s="418" t="s">
        <v>1005</v>
      </c>
      <c r="B129" s="418"/>
      <c r="C129" s="418"/>
      <c r="D129" s="418"/>
      <c r="E129" s="418"/>
      <c r="F129" s="418"/>
      <c r="G129" s="418"/>
      <c r="H129" s="418"/>
      <c r="I129" s="418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9"/>
  <sheetViews>
    <sheetView workbookViewId="0">
      <pane ySplit="3" topLeftCell="A1111" activePane="bottomLeft" state="frozen"/>
      <selection pane="bottomLeft" activeCell="G1123" sqref="G1123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7" t="s">
        <v>1016</v>
      </c>
      <c r="B1" s="428"/>
      <c r="C1" s="428"/>
      <c r="D1" s="428"/>
      <c r="E1" s="428"/>
      <c r="F1" s="428"/>
      <c r="G1" s="428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95" activePane="bottomLeft" state="frozen"/>
      <selection pane="bottomLeft" activeCell="H610" sqref="H610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133"/>
      <c r="B611" s="297"/>
    </row>
    <row r="612" spans="1:2" ht="15.75" x14ac:dyDescent="0.25">
      <c r="A612" s="133"/>
      <c r="B612" s="297"/>
    </row>
    <row r="613" spans="1:2" ht="15.75" x14ac:dyDescent="0.25">
      <c r="A613" s="133"/>
      <c r="B613" s="297"/>
    </row>
    <row r="614" spans="1:2" ht="15.75" x14ac:dyDescent="0.25">
      <c r="A614" s="133"/>
      <c r="B614" s="297"/>
    </row>
    <row r="615" spans="1:2" ht="15.75" x14ac:dyDescent="0.25">
      <c r="A615" s="133"/>
      <c r="B615" s="297"/>
    </row>
    <row r="616" spans="1:2" ht="15.75" x14ac:dyDescent="0.25">
      <c r="A616" s="133"/>
      <c r="B616" s="297"/>
    </row>
    <row r="617" spans="1:2" ht="15.75" x14ac:dyDescent="0.25">
      <c r="A617" s="133"/>
      <c r="B617" s="297"/>
    </row>
    <row r="618" spans="1:2" ht="15.75" x14ac:dyDescent="0.25">
      <c r="A618" s="133"/>
      <c r="B618" s="297"/>
    </row>
    <row r="619" spans="1:2" ht="15.75" x14ac:dyDescent="0.25">
      <c r="A619" s="133"/>
      <c r="B619" s="297"/>
    </row>
    <row r="620" spans="1:2" ht="15.75" x14ac:dyDescent="0.25">
      <c r="A620" s="133"/>
      <c r="B620" s="297"/>
    </row>
    <row r="621" spans="1:2" ht="15.75" x14ac:dyDescent="0.25">
      <c r="A621" s="133"/>
      <c r="B621" s="297"/>
    </row>
    <row r="622" spans="1:2" ht="15.75" x14ac:dyDescent="0.25">
      <c r="A622" s="133"/>
      <c r="B622" s="297"/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workbookViewId="0">
      <pane ySplit="3" topLeftCell="A472" activePane="bottomLeft" state="frozen"/>
      <selection pane="bottomLeft" activeCell="K479" sqref="K479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9" t="s">
        <v>1014</v>
      </c>
      <c r="B1" s="430"/>
      <c r="C1" s="430"/>
      <c r="D1" s="430"/>
      <c r="E1" s="430"/>
      <c r="F1" s="430"/>
      <c r="G1" s="430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406"/>
      <c r="B491" s="407"/>
    </row>
    <row r="492" spans="1:2" x14ac:dyDescent="0.25">
      <c r="A492" s="406"/>
      <c r="B492" s="407"/>
    </row>
    <row r="493" spans="1:2" x14ac:dyDescent="0.25">
      <c r="A493" s="406"/>
      <c r="B493" s="407"/>
    </row>
    <row r="494" spans="1:2" x14ac:dyDescent="0.25">
      <c r="A494" s="406"/>
      <c r="B494" s="407"/>
    </row>
    <row r="495" spans="1:2" x14ac:dyDescent="0.25">
      <c r="A495" s="406"/>
      <c r="B495" s="407"/>
    </row>
    <row r="496" spans="1:2" x14ac:dyDescent="0.25">
      <c r="A496" s="406"/>
      <c r="B496" s="407"/>
    </row>
    <row r="497" spans="1:2" x14ac:dyDescent="0.25">
      <c r="A497" s="406"/>
      <c r="B497" s="407"/>
    </row>
    <row r="498" spans="1:2" x14ac:dyDescent="0.25">
      <c r="A498" s="406"/>
      <c r="B498" s="407"/>
    </row>
    <row r="499" spans="1:2" x14ac:dyDescent="0.25">
      <c r="A499" s="406"/>
      <c r="B499" s="407"/>
    </row>
    <row r="500" spans="1:2" x14ac:dyDescent="0.25">
      <c r="A500" s="406"/>
      <c r="B500" s="407"/>
    </row>
    <row r="501" spans="1:2" x14ac:dyDescent="0.25">
      <c r="A501" s="406"/>
      <c r="B501" s="407"/>
    </row>
    <row r="502" spans="1:2" x14ac:dyDescent="0.25">
      <c r="A502" s="406"/>
      <c r="B502" s="407"/>
    </row>
    <row r="503" spans="1:2" x14ac:dyDescent="0.25">
      <c r="A503" s="406"/>
      <c r="B50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31" activePane="bottomLeft" state="frozen"/>
      <selection pane="bottomLeft" activeCell="K1340" sqref="K1340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9" t="s">
        <v>749</v>
      </c>
      <c r="B1" s="419"/>
      <c r="C1" s="419"/>
      <c r="D1" s="419"/>
      <c r="E1" s="419"/>
      <c r="F1" s="419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20" t="s">
        <v>750</v>
      </c>
      <c r="C3" s="421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5922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43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43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43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43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181"/>
      <c r="B1344" s="37"/>
      <c r="C1344" s="231"/>
      <c r="D1344" s="37"/>
      <c r="E1344" s="231"/>
      <c r="F1344" s="37"/>
    </row>
    <row r="1345" spans="1:6" x14ac:dyDescent="0.25">
      <c r="A1345" s="181"/>
      <c r="B1345" s="37"/>
      <c r="C1345" s="231"/>
      <c r="D1345" s="37"/>
      <c r="E1345" s="231"/>
      <c r="F1345" s="37"/>
    </row>
    <row r="1346" spans="1:6" x14ac:dyDescent="0.25">
      <c r="A1346" s="181"/>
      <c r="B1346" s="37"/>
      <c r="C1346" s="231"/>
      <c r="D1346" s="37"/>
      <c r="E1346" s="231"/>
      <c r="F1346" s="37"/>
    </row>
    <row r="1347" spans="1:6" x14ac:dyDescent="0.25">
      <c r="A1347" s="181"/>
      <c r="B1347" s="37"/>
      <c r="C1347" s="231"/>
      <c r="D1347" s="37"/>
      <c r="E1347" s="231"/>
      <c r="F1347" s="37"/>
    </row>
    <row r="1348" spans="1:6" x14ac:dyDescent="0.25">
      <c r="A1348" s="181"/>
      <c r="B1348" s="37"/>
      <c r="C1348" s="231"/>
      <c r="D1348" s="37"/>
      <c r="E1348" s="231"/>
      <c r="F1348" s="37"/>
    </row>
    <row r="1349" spans="1:6" x14ac:dyDescent="0.25">
      <c r="A1349" s="181"/>
      <c r="B1349" s="37"/>
      <c r="C1349" s="231"/>
      <c r="D1349" s="37"/>
      <c r="E1349" s="231"/>
      <c r="F1349" s="37"/>
    </row>
    <row r="1350" spans="1:6" x14ac:dyDescent="0.25">
      <c r="A1350" s="181"/>
      <c r="B1350" s="37"/>
      <c r="C1350" s="231"/>
      <c r="D1350" s="37"/>
      <c r="E1350" s="231"/>
      <c r="F1350" s="37"/>
    </row>
    <row r="1351" spans="1:6" x14ac:dyDescent="0.25">
      <c r="A1351" s="181"/>
      <c r="B1351" s="37"/>
      <c r="C1351" s="231"/>
      <c r="D1351" s="37"/>
      <c r="E1351" s="231"/>
      <c r="F1351" s="37"/>
    </row>
    <row r="1352" spans="1:6" x14ac:dyDescent="0.25">
      <c r="A1352" s="181"/>
      <c r="B1352" s="37"/>
      <c r="C1352" s="231"/>
      <c r="D1352" s="37"/>
      <c r="E1352" s="231"/>
      <c r="F1352" s="37"/>
    </row>
    <row r="1353" spans="1:6" x14ac:dyDescent="0.25">
      <c r="A1353" s="181"/>
      <c r="B1353" s="37"/>
      <c r="C1353" s="231"/>
      <c r="D1353" s="37"/>
      <c r="E1353" s="231"/>
      <c r="F1353" s="37"/>
    </row>
    <row r="1354" spans="1:6" x14ac:dyDescent="0.25">
      <c r="A1354" s="181"/>
      <c r="B1354" s="37"/>
      <c r="C1354" s="231"/>
      <c r="D1354" s="37"/>
      <c r="E1354" s="231"/>
      <c r="F1354" s="37"/>
    </row>
    <row r="1355" spans="1:6" x14ac:dyDescent="0.25">
      <c r="A1355" s="181"/>
      <c r="B1355" s="37"/>
      <c r="C1355" s="231"/>
      <c r="D1355" s="37"/>
      <c r="E1355" s="231"/>
      <c r="F1355" s="37"/>
    </row>
    <row r="1356" spans="1:6" x14ac:dyDescent="0.25">
      <c r="A1356" s="181"/>
      <c r="B1356" s="37"/>
      <c r="C1356" s="231"/>
      <c r="D1356" s="37"/>
      <c r="E1356" s="231"/>
      <c r="F1356" s="37"/>
    </row>
    <row r="1357" spans="1:6" x14ac:dyDescent="0.25">
      <c r="A1357" s="181"/>
      <c r="B1357" s="37"/>
      <c r="C1357" s="231"/>
      <c r="D1357" s="37"/>
      <c r="E1357" s="231"/>
      <c r="F1357" s="37"/>
    </row>
    <row r="1358" spans="1:6" x14ac:dyDescent="0.25">
      <c r="A1358" s="181"/>
      <c r="B1358" s="37"/>
      <c r="C1358" s="231"/>
      <c r="D1358" s="37"/>
      <c r="E1358" s="231"/>
      <c r="F1358" s="37"/>
    </row>
    <row r="1359" spans="1:6" x14ac:dyDescent="0.25">
      <c r="A1359" s="181"/>
      <c r="B1359" s="37"/>
      <c r="C1359" s="231"/>
      <c r="D1359" s="37"/>
      <c r="E1359" s="231"/>
      <c r="F1359" s="37"/>
    </row>
    <row r="1360" spans="1:6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29" activePane="bottomLeft" state="frozen"/>
      <selection pane="bottomLeft" activeCell="J1336" sqref="J1336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2" t="s">
        <v>749</v>
      </c>
      <c r="B1" s="422"/>
      <c r="C1" s="422"/>
      <c r="D1" s="422"/>
      <c r="E1" s="422"/>
      <c r="F1" s="422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20" t="s">
        <v>659</v>
      </c>
      <c r="C3" s="421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41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41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41" si="59">+IF(F1329=0,"",C1329/F1329)</f>
        <v>2351.2215433039687</v>
      </c>
      <c r="C1329" s="37">
        <v>16150</v>
      </c>
      <c r="D1329" s="37">
        <f t="shared" ref="D1329:D1341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181"/>
      <c r="B1342" s="37"/>
      <c r="C1342" s="37"/>
      <c r="D1342" s="37"/>
      <c r="E1342" s="37"/>
      <c r="F1342" s="51"/>
    </row>
    <row r="1343" spans="1:8" x14ac:dyDescent="0.25">
      <c r="A1343" s="181"/>
      <c r="B1343" s="37"/>
      <c r="C1343" s="37"/>
      <c r="D1343" s="37"/>
      <c r="E1343" s="37"/>
      <c r="F1343" s="51"/>
    </row>
    <row r="1344" spans="1:8" x14ac:dyDescent="0.25">
      <c r="A1344" s="181"/>
      <c r="B1344" s="37"/>
      <c r="C1344" s="37"/>
      <c r="D1344" s="37"/>
      <c r="E1344" s="37"/>
      <c r="F1344" s="51"/>
    </row>
    <row r="1345" spans="1:6" x14ac:dyDescent="0.25">
      <c r="A1345" s="181"/>
      <c r="B1345" s="37"/>
      <c r="C1345" s="37"/>
      <c r="D1345" s="37"/>
      <c r="E1345" s="37"/>
      <c r="F1345" s="51"/>
    </row>
    <row r="1346" spans="1:6" x14ac:dyDescent="0.25">
      <c r="A1346" s="181"/>
      <c r="B1346" s="37"/>
      <c r="C1346" s="37"/>
      <c r="D1346" s="37"/>
      <c r="E1346" s="37"/>
      <c r="F1346" s="51"/>
    </row>
    <row r="1347" spans="1:6" x14ac:dyDescent="0.25">
      <c r="A1347" s="181"/>
      <c r="B1347" s="37"/>
      <c r="C1347" s="37"/>
      <c r="D1347" s="37"/>
      <c r="E1347" s="37"/>
      <c r="F1347" s="51"/>
    </row>
    <row r="1348" spans="1:6" x14ac:dyDescent="0.25">
      <c r="A1348" s="181"/>
      <c r="B1348" s="37"/>
      <c r="C1348" s="37"/>
      <c r="D1348" s="37"/>
      <c r="E1348" s="37"/>
      <c r="F1348" s="51"/>
    </row>
    <row r="1349" spans="1:6" x14ac:dyDescent="0.25">
      <c r="A1349" s="181"/>
      <c r="B1349" s="37"/>
      <c r="C1349" s="37"/>
      <c r="D1349" s="37"/>
      <c r="E1349" s="37"/>
      <c r="F1349" s="51"/>
    </row>
    <row r="1350" spans="1:6" x14ac:dyDescent="0.25">
      <c r="A1350" s="181"/>
      <c r="B1350" s="37"/>
      <c r="C1350" s="37"/>
      <c r="D1350" s="37"/>
      <c r="E1350" s="37"/>
      <c r="F1350" s="51"/>
    </row>
    <row r="1351" spans="1:6" x14ac:dyDescent="0.25">
      <c r="A1351" s="181"/>
      <c r="B1351" s="37"/>
      <c r="C1351" s="37"/>
      <c r="D1351" s="37"/>
      <c r="E1351" s="37"/>
      <c r="F1351" s="51"/>
    </row>
    <row r="1352" spans="1:6" x14ac:dyDescent="0.25">
      <c r="A1352" s="181"/>
      <c r="B1352" s="37"/>
      <c r="C1352" s="37"/>
      <c r="D1352" s="37"/>
      <c r="E1352" s="37"/>
      <c r="F1352" s="51"/>
    </row>
    <row r="1353" spans="1:6" x14ac:dyDescent="0.25">
      <c r="A1353" s="181"/>
      <c r="B1353" s="37"/>
      <c r="C1353" s="37"/>
      <c r="D1353" s="37"/>
      <c r="E1353" s="37"/>
      <c r="F1353" s="51"/>
    </row>
    <row r="1354" spans="1:6" x14ac:dyDescent="0.25">
      <c r="A1354" s="181"/>
      <c r="B1354" s="37"/>
      <c r="C1354" s="37"/>
      <c r="D1354" s="37"/>
      <c r="E1354" s="37"/>
      <c r="F1354" s="51"/>
    </row>
    <row r="1355" spans="1:6" x14ac:dyDescent="0.25">
      <c r="A1355" s="181"/>
      <c r="B1355" s="37"/>
      <c r="C1355" s="37"/>
      <c r="D1355" s="37"/>
      <c r="E1355" s="37"/>
      <c r="F1355" s="51"/>
    </row>
    <row r="1356" spans="1:6" x14ac:dyDescent="0.25">
      <c r="A1356" s="181"/>
      <c r="B1356" s="37"/>
      <c r="C1356" s="37"/>
      <c r="D1356" s="37"/>
      <c r="E1356" s="37"/>
      <c r="F1356" s="51"/>
    </row>
    <row r="1357" spans="1:6" x14ac:dyDescent="0.25">
      <c r="A1357" s="181"/>
      <c r="B1357" s="37"/>
      <c r="C1357" s="37"/>
      <c r="D1357" s="37"/>
      <c r="E1357" s="37"/>
      <c r="F1357" s="51"/>
    </row>
    <row r="1358" spans="1:6" x14ac:dyDescent="0.25">
      <c r="A1358" s="181"/>
      <c r="B1358" s="37"/>
      <c r="C1358" s="37"/>
      <c r="D1358" s="37"/>
      <c r="E1358" s="37"/>
      <c r="F1358" s="51"/>
    </row>
    <row r="1359" spans="1:6" x14ac:dyDescent="0.25">
      <c r="A1359" s="181"/>
      <c r="B1359" s="37"/>
      <c r="C1359" s="37"/>
      <c r="D1359" s="37"/>
      <c r="E1359" s="37"/>
      <c r="F1359" s="51"/>
    </row>
    <row r="1360" spans="1:6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29" activePane="bottomLeft" state="frozen"/>
      <selection pane="bottomLeft" activeCell="J1344" sqref="J1344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3" t="s">
        <v>749</v>
      </c>
      <c r="B1" s="423"/>
      <c r="C1" s="423"/>
      <c r="D1" s="423"/>
      <c r="E1" s="423"/>
      <c r="F1" s="423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4" t="s">
        <v>752</v>
      </c>
      <c r="C3" s="425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41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41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41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41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4"/>
      <c r="B1342" s="20"/>
      <c r="C1342" s="221"/>
      <c r="D1342" s="20"/>
      <c r="E1342" s="20"/>
      <c r="F1342" s="47"/>
    </row>
    <row r="1343" spans="1:8" x14ac:dyDescent="0.25">
      <c r="A1343" s="204"/>
      <c r="B1343" s="20"/>
      <c r="C1343" s="221"/>
      <c r="D1343" s="20"/>
      <c r="E1343" s="20"/>
      <c r="F1343" s="47"/>
    </row>
    <row r="1344" spans="1:8" x14ac:dyDescent="0.25">
      <c r="A1344" s="204"/>
      <c r="B1344" s="20"/>
      <c r="C1344" s="221"/>
      <c r="D1344" s="20"/>
      <c r="E1344" s="20"/>
      <c r="F1344" s="47"/>
    </row>
    <row r="1345" spans="1:6" x14ac:dyDescent="0.25">
      <c r="A1345" s="204"/>
      <c r="B1345" s="20"/>
      <c r="C1345" s="221"/>
      <c r="D1345" s="20"/>
      <c r="E1345" s="20"/>
      <c r="F1345" s="47"/>
    </row>
    <row r="1346" spans="1:6" x14ac:dyDescent="0.25">
      <c r="A1346" s="204"/>
      <c r="B1346" s="20"/>
      <c r="C1346" s="221"/>
      <c r="D1346" s="20"/>
      <c r="E1346" s="20"/>
      <c r="F1346" s="47"/>
    </row>
    <row r="1347" spans="1:6" x14ac:dyDescent="0.25">
      <c r="A1347" s="204"/>
      <c r="B1347" s="20"/>
      <c r="C1347" s="221"/>
      <c r="D1347" s="20"/>
      <c r="E1347" s="20"/>
      <c r="F1347" s="47"/>
    </row>
    <row r="1348" spans="1:6" x14ac:dyDescent="0.25">
      <c r="A1348" s="204"/>
      <c r="B1348" s="20"/>
      <c r="C1348" s="221"/>
      <c r="D1348" s="20"/>
      <c r="E1348" s="20"/>
      <c r="F1348" s="47"/>
    </row>
    <row r="1349" spans="1:6" x14ac:dyDescent="0.25">
      <c r="A1349" s="204"/>
      <c r="B1349" s="20"/>
      <c r="C1349" s="221"/>
      <c r="D1349" s="20"/>
      <c r="E1349" s="20"/>
      <c r="F1349" s="47"/>
    </row>
    <row r="1350" spans="1:6" x14ac:dyDescent="0.25">
      <c r="A1350" s="204"/>
      <c r="B1350" s="20"/>
      <c r="C1350" s="221"/>
      <c r="D1350" s="20"/>
      <c r="E1350" s="20"/>
      <c r="F1350" s="47"/>
    </row>
    <row r="1351" spans="1:6" x14ac:dyDescent="0.25">
      <c r="A1351" s="204"/>
      <c r="B1351" s="20"/>
      <c r="C1351" s="221"/>
      <c r="D1351" s="20"/>
      <c r="E1351" s="20"/>
      <c r="F1351" s="47"/>
    </row>
    <row r="1352" spans="1:6" x14ac:dyDescent="0.25">
      <c r="A1352" s="204"/>
      <c r="B1352" s="20"/>
      <c r="C1352" s="221"/>
      <c r="D1352" s="20"/>
      <c r="E1352" s="20"/>
      <c r="F1352" s="47"/>
    </row>
    <row r="1353" spans="1:6" x14ac:dyDescent="0.25">
      <c r="A1353" s="204"/>
      <c r="B1353" s="20"/>
      <c r="C1353" s="221"/>
      <c r="D1353" s="20"/>
      <c r="E1353" s="20"/>
      <c r="F1353" s="47"/>
    </row>
    <row r="1354" spans="1:6" x14ac:dyDescent="0.25">
      <c r="A1354" s="204"/>
      <c r="B1354" s="20"/>
      <c r="C1354" s="221"/>
      <c r="D1354" s="20"/>
      <c r="E1354" s="20"/>
      <c r="F1354" s="47"/>
    </row>
    <row r="1355" spans="1:6" x14ac:dyDescent="0.25">
      <c r="A1355" s="204"/>
      <c r="B1355" s="20"/>
      <c r="C1355" s="221"/>
      <c r="D1355" s="20"/>
      <c r="E1355" s="20"/>
      <c r="F1355" s="47"/>
    </row>
    <row r="1356" spans="1:6" x14ac:dyDescent="0.25">
      <c r="A1356" s="204"/>
      <c r="B1356" s="20"/>
      <c r="C1356" s="221"/>
      <c r="D1356" s="20"/>
      <c r="E1356" s="20"/>
      <c r="F1356" s="47"/>
    </row>
    <row r="1357" spans="1:6" x14ac:dyDescent="0.25">
      <c r="A1357" s="204"/>
      <c r="B1357" s="20"/>
      <c r="C1357" s="221"/>
      <c r="D1357" s="20"/>
      <c r="E1357" s="20"/>
      <c r="F1357" s="47"/>
    </row>
    <row r="1358" spans="1:6" x14ac:dyDescent="0.25">
      <c r="A1358" s="204"/>
      <c r="B1358" s="20"/>
      <c r="C1358" s="221"/>
      <c r="D1358" s="20"/>
      <c r="E1358" s="20"/>
      <c r="F1358" s="47"/>
    </row>
    <row r="1359" spans="1:6" x14ac:dyDescent="0.25">
      <c r="A1359" s="204"/>
      <c r="B1359" s="20"/>
      <c r="C1359" s="221"/>
      <c r="D1359" s="20"/>
      <c r="E1359" s="20"/>
      <c r="F1359" s="47"/>
    </row>
    <row r="1360" spans="1:6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8"/>
  <sheetViews>
    <sheetView zoomScale="85" zoomScaleNormal="85" workbookViewId="0">
      <pane ySplit="4" topLeftCell="A1326" activePane="bottomLeft" state="frozen"/>
      <selection pane="bottomLeft" activeCell="O1340" sqref="O1340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6" t="s">
        <v>749</v>
      </c>
      <c r="B1" s="426"/>
      <c r="C1" s="426"/>
      <c r="D1" s="426"/>
      <c r="E1" s="426"/>
      <c r="F1" s="426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2421.0728390203562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38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38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38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38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5"/>
  <sheetViews>
    <sheetView zoomScale="115" zoomScaleNormal="115" workbookViewId="0">
      <pane ySplit="5" topLeftCell="A875" activePane="bottomLeft" state="frozen"/>
      <selection pane="bottomLeft" activeCell="J886" sqref="J886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85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85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5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885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pane xSplit="1" ySplit="5" topLeftCell="B210" activePane="bottomRight" state="frozen"/>
      <selection pane="topRight" activeCell="B1" sqref="B1"/>
      <selection pane="bottomLeft" activeCell="A6" sqref="A6"/>
      <selection pane="bottomRight" activeCell="L216" sqref="L216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20" si="38">+IF(F198=0,"",C198/F198)</f>
        <v>259.72002181648185</v>
      </c>
      <c r="C198" s="333">
        <v>1800</v>
      </c>
      <c r="D198" s="1">
        <f t="shared" ref="D198:D220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20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K33" sqref="K33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9" t="s">
        <v>1035</v>
      </c>
      <c r="B1" s="419"/>
      <c r="C1" s="419"/>
      <c r="D1" s="419"/>
      <c r="E1" s="419"/>
      <c r="F1" s="419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20" t="s">
        <v>1034</v>
      </c>
      <c r="C3" s="421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35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35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35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x14ac:dyDescent="0.25">
      <c r="A36" s="408"/>
      <c r="B36" s="392"/>
      <c r="C36" s="392"/>
      <c r="D36" s="392"/>
      <c r="E36" s="392"/>
      <c r="F36" s="392"/>
      <c r="G36" s="392"/>
    </row>
    <row r="37" spans="1:7" x14ac:dyDescent="0.25">
      <c r="A37" s="408"/>
      <c r="B37" s="392"/>
      <c r="C37" s="392"/>
      <c r="D37" s="392"/>
      <c r="E37" s="392"/>
      <c r="F37" s="392"/>
      <c r="G37" s="392"/>
    </row>
    <row r="38" spans="1:7" x14ac:dyDescent="0.25">
      <c r="A38" s="408"/>
      <c r="B38" s="392"/>
      <c r="C38" s="392"/>
      <c r="D38" s="392"/>
      <c r="E38" s="392"/>
      <c r="F38" s="392"/>
      <c r="G38" s="392"/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tabSelected="1" workbookViewId="0">
      <pane xSplit="1" ySplit="5" topLeftCell="B203" activePane="bottomRight" state="frozen"/>
      <selection pane="topRight" activeCell="B1" sqref="B1"/>
      <selection pane="bottomLeft" activeCell="A6" sqref="A6"/>
      <selection pane="bottomRight" activeCell="M206" sqref="M206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07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07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07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07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2019-07-18T04:10:02Z</dcterms:modified>
</cp:coreProperties>
</file>