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45" windowWidth="10200" windowHeight="811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06" i="16" l="1"/>
  <c r="D206" i="16" s="1"/>
  <c r="F206" i="16"/>
  <c r="G206" i="16"/>
  <c r="H206" i="16"/>
  <c r="B884" i="7"/>
  <c r="D884" i="7" s="1"/>
  <c r="F884" i="7"/>
  <c r="G884" i="7"/>
  <c r="H884" i="7"/>
  <c r="B1337" i="5"/>
  <c r="D1337" i="5" s="1"/>
  <c r="F1337" i="5"/>
  <c r="G1337" i="5"/>
  <c r="H1337" i="5"/>
  <c r="B1340" i="4"/>
  <c r="D1340" i="4" s="1"/>
  <c r="F1340" i="4"/>
  <c r="G1340" i="4"/>
  <c r="H1340" i="4"/>
  <c r="B1340" i="3"/>
  <c r="D1340" i="3" s="1"/>
  <c r="F1340" i="3"/>
  <c r="G1340" i="3"/>
  <c r="H1340" i="3"/>
  <c r="B1342" i="2"/>
  <c r="D1342" i="2" s="1"/>
  <c r="F1342" i="2"/>
  <c r="G1342" i="2"/>
  <c r="H1342" i="2"/>
  <c r="B34" i="17"/>
  <c r="D34" i="17" s="1"/>
  <c r="F34" i="17"/>
  <c r="G34" i="17"/>
  <c r="B219" i="15"/>
  <c r="D219" i="15" s="1"/>
  <c r="F219" i="15"/>
  <c r="G219" i="15"/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B1339" i="4"/>
  <c r="D1339" i="4"/>
  <c r="F1339" i="4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<sst xmlns="http://schemas.openxmlformats.org/spreadsheetml/2006/main" count="4616" uniqueCount="1040">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</sst>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165" fontId="26" fillId="0" borderId="1" xfId="0" applyNumberFormat="1" applyFont="1" applyBorder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34688"/>
        <c:axId val="56436224"/>
      </c:areaChart>
      <c:dateAx>
        <c:axId val="564346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4362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4362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346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64544"/>
        <c:axId val="82766080"/>
      </c:areaChart>
      <c:dateAx>
        <c:axId val="827645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66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6608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645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98464"/>
        <c:axId val="82800000"/>
      </c:areaChart>
      <c:dateAx>
        <c:axId val="8279846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000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80000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984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36480"/>
        <c:axId val="82903808"/>
      </c:areaChart>
      <c:dateAx>
        <c:axId val="828364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038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90380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364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44768"/>
        <c:axId val="82946304"/>
      </c:areaChart>
      <c:dateAx>
        <c:axId val="8294476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9463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9463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447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23168"/>
        <c:axId val="84024704"/>
      </c:areaChart>
      <c:dateAx>
        <c:axId val="8402316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02470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02470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231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33344"/>
        <c:axId val="81835136"/>
      </c:areaChart>
      <c:dateAx>
        <c:axId val="81833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835136"/>
        <c:crosses val="autoZero"/>
        <c:auto val="1"/>
        <c:lblOffset val="100"/>
        <c:baseTimeUnit val="days"/>
      </c:dateAx>
      <c:valAx>
        <c:axId val="8183513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83334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96128"/>
        <c:axId val="84097664"/>
      </c:areaChart>
      <c:dateAx>
        <c:axId val="840961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97664"/>
        <c:crosses val="autoZero"/>
        <c:auto val="1"/>
        <c:lblOffset val="100"/>
        <c:baseTimeUnit val="days"/>
      </c:dateAx>
      <c:valAx>
        <c:axId val="840976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961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26336"/>
        <c:axId val="84128128"/>
      </c:areaChart>
      <c:dateAx>
        <c:axId val="84126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28128"/>
        <c:crosses val="autoZero"/>
        <c:auto val="1"/>
        <c:lblOffset val="100"/>
        <c:baseTimeUnit val="days"/>
      </c:dateAx>
      <c:valAx>
        <c:axId val="841281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263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57568"/>
        <c:axId val="84159104"/>
      </c:areaChart>
      <c:dateAx>
        <c:axId val="841575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59104"/>
        <c:crosses val="autoZero"/>
        <c:auto val="1"/>
        <c:lblOffset val="100"/>
        <c:baseTimeUnit val="days"/>
      </c:dateAx>
      <c:valAx>
        <c:axId val="8415910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575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75488"/>
        <c:axId val="84054400"/>
      </c:lineChart>
      <c:dateAx>
        <c:axId val="841754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54400"/>
        <c:crosses val="autoZero"/>
        <c:auto val="1"/>
        <c:lblOffset val="100"/>
        <c:baseTimeUnit val="days"/>
      </c:dateAx>
      <c:valAx>
        <c:axId val="840544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7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72192"/>
        <c:axId val="38873728"/>
      </c:areaChart>
      <c:dateAx>
        <c:axId val="3887219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887372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3887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8721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35616"/>
        <c:axId val="89537152"/>
      </c:areaChart>
      <c:dateAx>
        <c:axId val="89535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537152"/>
        <c:crosses val="autoZero"/>
        <c:auto val="1"/>
        <c:lblOffset val="100"/>
        <c:baseTimeUnit val="days"/>
      </c:dateAx>
      <c:valAx>
        <c:axId val="895371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5356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61728"/>
        <c:axId val="89584000"/>
      </c:areaChart>
      <c:dateAx>
        <c:axId val="89561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584000"/>
        <c:crosses val="autoZero"/>
        <c:auto val="1"/>
        <c:lblOffset val="100"/>
        <c:baseTimeUnit val="days"/>
      </c:dateAx>
      <c:valAx>
        <c:axId val="8958400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5617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80736"/>
        <c:axId val="90982272"/>
      </c:barChart>
      <c:dateAx>
        <c:axId val="90980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982272"/>
        <c:crosses val="autoZero"/>
        <c:auto val="1"/>
        <c:lblOffset val="100"/>
        <c:baseTimeUnit val="days"/>
      </c:dateAx>
      <c:valAx>
        <c:axId val="909822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98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73152"/>
        <c:axId val="91074944"/>
      </c:areaChart>
      <c:dateAx>
        <c:axId val="910731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1074944"/>
        <c:crosses val="autoZero"/>
        <c:auto val="1"/>
        <c:lblOffset val="100"/>
        <c:baseTimeUnit val="days"/>
      </c:dateAx>
      <c:valAx>
        <c:axId val="9107494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7315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25952"/>
        <c:axId val="89327488"/>
      </c:areaChart>
      <c:dateAx>
        <c:axId val="89325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327488"/>
        <c:crosses val="autoZero"/>
        <c:auto val="1"/>
        <c:lblOffset val="100"/>
        <c:baseTimeUnit val="days"/>
      </c:dateAx>
      <c:valAx>
        <c:axId val="8932748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259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44512"/>
        <c:axId val="84146048"/>
      </c:lineChart>
      <c:catAx>
        <c:axId val="84144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46048"/>
        <c:crosses val="autoZero"/>
        <c:auto val="1"/>
        <c:lblAlgn val="ctr"/>
        <c:lblOffset val="100"/>
        <c:noMultiLvlLbl val="0"/>
      </c:catAx>
      <c:valAx>
        <c:axId val="8414604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445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2544"/>
        <c:axId val="89374080"/>
      </c:lineChart>
      <c:dateAx>
        <c:axId val="89372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74080"/>
        <c:crosses val="autoZero"/>
        <c:auto val="1"/>
        <c:lblOffset val="100"/>
        <c:baseTimeUnit val="days"/>
      </c:dateAx>
      <c:valAx>
        <c:axId val="893740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7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59168"/>
        <c:axId val="90760704"/>
      </c:areaChart>
      <c:dateAx>
        <c:axId val="90759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760704"/>
        <c:crosses val="autoZero"/>
        <c:auto val="1"/>
        <c:lblOffset val="100"/>
        <c:baseTimeUnit val="days"/>
      </c:dateAx>
      <c:valAx>
        <c:axId val="9076070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5916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50816"/>
        <c:axId val="90852352"/>
      </c:areaChart>
      <c:dateAx>
        <c:axId val="90850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852352"/>
        <c:crosses val="autoZero"/>
        <c:auto val="1"/>
        <c:lblOffset val="100"/>
        <c:baseTimeUnit val="days"/>
      </c:dateAx>
      <c:valAx>
        <c:axId val="908523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508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6928"/>
        <c:axId val="90882816"/>
      </c:lineChart>
      <c:dateAx>
        <c:axId val="90876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82816"/>
        <c:crosses val="autoZero"/>
        <c:auto val="1"/>
        <c:lblOffset val="100"/>
        <c:baseTimeUnit val="days"/>
      </c:dateAx>
      <c:valAx>
        <c:axId val="90882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769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77952"/>
        <c:axId val="56483840"/>
      </c:areaChart>
      <c:dateAx>
        <c:axId val="564779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838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48384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779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97344"/>
        <c:axId val="91099136"/>
      </c:areaChart>
      <c:dateAx>
        <c:axId val="91097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1099136"/>
        <c:crosses val="autoZero"/>
        <c:auto val="1"/>
        <c:lblOffset val="100"/>
        <c:baseTimeUnit val="days"/>
      </c:dateAx>
      <c:valAx>
        <c:axId val="91099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973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78944"/>
        <c:axId val="92580480"/>
      </c:areaChart>
      <c:dateAx>
        <c:axId val="92578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580480"/>
        <c:crosses val="autoZero"/>
        <c:auto val="1"/>
        <c:lblOffset val="100"/>
        <c:baseTimeUnit val="days"/>
      </c:dateAx>
      <c:valAx>
        <c:axId val="925804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78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960"/>
        <c:axId val="91304320"/>
      </c:lineChart>
      <c:dateAx>
        <c:axId val="926009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04320"/>
        <c:crosses val="autoZero"/>
        <c:auto val="1"/>
        <c:lblOffset val="100"/>
        <c:baseTimeUnit val="days"/>
      </c:dateAx>
      <c:valAx>
        <c:axId val="9130432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6009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20224"/>
        <c:axId val="89221760"/>
      </c:areaChart>
      <c:dateAx>
        <c:axId val="89220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221760"/>
        <c:crosses val="autoZero"/>
        <c:auto val="1"/>
        <c:lblOffset val="100"/>
        <c:baseTimeUnit val="days"/>
      </c:dateAx>
      <c:valAx>
        <c:axId val="8922176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2022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75200"/>
        <c:axId val="93885184"/>
      </c:areaChart>
      <c:dateAx>
        <c:axId val="938752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885184"/>
        <c:crosses val="autoZero"/>
        <c:auto val="1"/>
        <c:lblOffset val="100"/>
        <c:baseTimeUnit val="days"/>
      </c:dateAx>
      <c:valAx>
        <c:axId val="93885184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752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99936"/>
        <c:axId val="93801472"/>
      </c:areaChart>
      <c:dateAx>
        <c:axId val="937999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801472"/>
        <c:crosses val="autoZero"/>
        <c:auto val="1"/>
        <c:lblOffset val="100"/>
        <c:baseTimeUnit val="days"/>
      </c:dateAx>
      <c:valAx>
        <c:axId val="9380147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9993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85632"/>
        <c:axId val="62487168"/>
      </c:areaChart>
      <c:dateAx>
        <c:axId val="624856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871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248716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4856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78368"/>
        <c:axId val="57180160"/>
      </c:areaChart>
      <c:dateAx>
        <c:axId val="5717836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71801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718016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1783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08832"/>
        <c:axId val="57210368"/>
      </c:areaChart>
      <c:catAx>
        <c:axId val="5720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10368"/>
        <c:crosses val="autoZero"/>
        <c:auto val="1"/>
        <c:lblAlgn val="ctr"/>
        <c:lblOffset val="100"/>
        <c:noMultiLvlLbl val="0"/>
      </c:catAx>
      <c:valAx>
        <c:axId val="5721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088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21536"/>
        <c:axId val="59923072"/>
      </c:areaChart>
      <c:dateAx>
        <c:axId val="599215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9230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992307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9215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60704"/>
        <c:axId val="82707584"/>
      </c:lineChart>
      <c:dateAx>
        <c:axId val="5996070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07584"/>
        <c:crosses val="autoZero"/>
        <c:auto val="1"/>
        <c:lblOffset val="100"/>
        <c:baseTimeUnit val="days"/>
      </c:dateAx>
      <c:valAx>
        <c:axId val="827075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96070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13600"/>
        <c:axId val="82752256"/>
      </c:lineChart>
      <c:dateAx>
        <c:axId val="8271360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52256"/>
        <c:crosses val="autoZero"/>
        <c:auto val="1"/>
        <c:lblOffset val="100"/>
        <c:baseTimeUnit val="days"/>
      </c:dateAx>
      <c:valAx>
        <c:axId val="827522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1360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7" sqref="L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2" t="s">
        <v>1015</v>
      </c>
      <c r="B1" s="412"/>
      <c r="C1" s="412"/>
      <c r="D1" s="412"/>
      <c r="E1" s="412"/>
      <c r="F1" s="412"/>
      <c r="G1" s="412"/>
      <c r="H1" s="412"/>
      <c r="I1" s="412"/>
      <c r="J1" s="139"/>
      <c r="K1" s="302"/>
      <c r="L1" s="177"/>
      <c r="M1" s="140"/>
    </row>
    <row r="2" spans="1:13" x14ac:dyDescent="0.25">
      <c r="A2" s="413" t="s">
        <v>21</v>
      </c>
      <c r="B2" s="413"/>
      <c r="C2" s="413"/>
      <c r="D2" s="413"/>
      <c r="E2" s="394">
        <v>43663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46890</v>
      </c>
      <c r="E5" s="296">
        <f>+IF(ISERROR(VLOOKUP($E$2,Cu!$A$5:$H$1642,7,0)),0,VLOOKUP($E$2,Cu!$A$5:$H$1642,7,0))</f>
        <v>0</v>
      </c>
      <c r="F5" s="291" t="s">
        <v>3</v>
      </c>
      <c r="G5" s="290">
        <f>+IF(ISERROR(VLOOKUP($E$2,Cu!$A$5:$H$1642,2,0)),0,VLOOKUP($E$2,Cu!$A$5:$H$1642,2,0))</f>
        <v>6811.2390528470223</v>
      </c>
      <c r="H5" s="290">
        <f>+IF(ISERROR(VLOOKUP($E$2,Cu!$A$5:$H$1642,4,0)),0,VLOOKUP($E$2,Cu!$A$5:$H$1642,4,0))</f>
        <v>5821.5718400401902</v>
      </c>
      <c r="I5" s="404">
        <f>+IF(ISERROR(VLOOKUP($E$2,Cu!$A$5:$H$1999,5,0)),0,VLOOKUP($E$2,Cu!$A$5:$H$1999,5,0))</f>
        <v>5959</v>
      </c>
      <c r="J5" s="387">
        <f>+IF(ISERROR(VLOOKUP($E$2,Cu!$A$5:$H$1642,8,0)),0,VLOOKUP($E$2,Cu!$A$5:$H$1642,8,0))</f>
        <v>-38.5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16250</v>
      </c>
      <c r="E6" s="296">
        <f>+IF(ISERROR(VLOOKUP($E$2,Pb!$A$5:$H$1987,7,0)),0,VLOOKUP($E$2,Pb!$A$5:$H$1987,7,0))</f>
        <v>125</v>
      </c>
      <c r="F6" s="291" t="s">
        <v>3</v>
      </c>
      <c r="G6" s="290">
        <f>+IF(ISERROR(VLOOKUP($E$2,Pb!$A$5:$H$1987,2,0)),0,VLOOKUP($E$2,Pb!$A$5:$H$1987,2,0))</f>
        <v>2360.474186580595</v>
      </c>
      <c r="H6" s="290">
        <f>+IF(ISERROR(VLOOKUP($E$2,Pb!$A$5:$H$1987,4,0)),0,VLOOKUP($E$2,Pb!$A$5:$H$1987,4,0))</f>
        <v>2017.4993047697394</v>
      </c>
      <c r="I6" s="404">
        <f>+IF(ISERROR(VLOOKUP($E$2,Pb!$A$5:$H$1987,5,0)),0,VLOOKUP($E$2,Pb!$A$5:$H$1987,5,0))</f>
        <v>1977.5</v>
      </c>
      <c r="J6" s="387">
        <f>+IF(ISERROR(VLOOKUP($E$2,Pb!$A$5:$H$1642,8,0)),0,VLOOKUP($E$2,Pb!$A$5:$H$1642,8,0))</f>
        <v>3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3714</v>
      </c>
      <c r="E7" s="296">
        <f>+IF(ISERROR(VLOOKUP($E$2,Ag!$A$5:$H$1986,7,0)),0,VLOOKUP($E$2,Ag!$A$5:$H$1986,7,0))</f>
        <v>73</v>
      </c>
      <c r="F7" s="291" t="s">
        <v>6</v>
      </c>
      <c r="G7" s="290">
        <f>+IF(ISERROR(VLOOKUP($E$2,Ag!$A$5:$H$1517,2,0)),0,VLOOKUP($E$2,Ag!$A$5:$H$1517,2,0))</f>
        <v>539.49545408986648</v>
      </c>
      <c r="H7" s="290">
        <f>+IF(ISERROR(VLOOKUP($E$2,Ag!$A$5:$H$1517,4,0)),0,VLOOKUP($E$2,Ag!$A$5:$H$1517,4,0))</f>
        <v>461.10722571783464</v>
      </c>
      <c r="I7" s="404">
        <f>+IF(ISERROR(VLOOKUP($E$2,Ag!$A$5:$H$1517,5,0)),0,VLOOKUP($E$2,Ag!$A$5:$H$1517,5,0))</f>
        <v>500.745</v>
      </c>
      <c r="J7" s="387">
        <f>+IF(ISERROR(VLOOKUP($E$2,Ag!$A$5:$H$1642,8,0)),0,VLOOKUP($E$2,Ag!$A$5:$H$1642,8,0))</f>
        <v>7.2300000000000182</v>
      </c>
      <c r="K7" s="222"/>
      <c r="L7" s="3"/>
      <c r="M7" s="147" t="s">
        <v>1039</v>
      </c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19460</v>
      </c>
      <c r="E8" s="296">
        <f>+IF(ISERROR(VLOOKUP($E$2,Zn!$A$5:$H$2994,7,0)),0,VLOOKUP($E$2,Zn!$A$5:$H$2994,7,0))</f>
        <v>170</v>
      </c>
      <c r="F8" s="291" t="s">
        <v>3</v>
      </c>
      <c r="G8" s="290">
        <f>+IF(ISERROR(VLOOKUP($E$2,Zn!$A$5:$H$2994,2,0)),0,VLOOKUP($E$2,Zn!$A$5:$H$2994,2,0))</f>
        <v>2826.7586258989772</v>
      </c>
      <c r="H8" s="290">
        <f>+IF(ISERROR(VLOOKUP($E$2,Zn!$A$5:$H$2994,4,0)),0,VLOOKUP($E$2,Zn!$A$5:$H$2994,4,0))</f>
        <v>2416.0330135888694</v>
      </c>
      <c r="I8" s="404">
        <f>+IF(ISERROR(VLOOKUP($E$2,Zn!$A$5:$H$2994,5,0)),0,VLOOKUP($E$2,Zn!$A$5:$H$2994,5,0))</f>
        <v>2463</v>
      </c>
      <c r="J8" s="387">
        <f>+IF(ISERROR(VLOOKUP($E$2,Zn!$A$5:$H$1642,8,0)),0,VLOOKUP($E$2,Zn!$A$5:$H$1642,8,0))</f>
        <v>2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109775</v>
      </c>
      <c r="E9" s="296">
        <f>+IF(ISERROR(VLOOKUP($E$2,Ni!$A$6:$H$2996,7,0)),0,VLOOKUP($E$2,Ni!$A$6:$H$2996,7,0))</f>
        <v>2775</v>
      </c>
      <c r="F9" s="291" t="s">
        <v>3</v>
      </c>
      <c r="G9" s="290">
        <f>+IF(ISERROR(VLOOKUP($E$2,Ni!$A$6:$H$2996,2,0)),0,VLOOKUP($E$2,Ni!$A$6:$H$2996,2,0))</f>
        <v>15945.911005039066</v>
      </c>
      <c r="H9" s="290">
        <f>+IF(ISERROR(VLOOKUP($E$2,Ni!$A$6:$H$2996,4,0)),0,VLOOKUP($E$2,Ni!$A$6:$H$2996,4,0))</f>
        <v>13628.983764990657</v>
      </c>
      <c r="I9" s="404">
        <f>+IF(ISERROR(VLOOKUP($E$2,Ni!$A$6:$H$2996,5,0)),0,VLOOKUP($E$2,Ni!$A$6:$H$2996,5,0))</f>
        <v>13920</v>
      </c>
      <c r="J9" s="387">
        <f>+IF(ISERROR(VLOOKUP($E$2,Ni!$A$5:$H$1642,8,0)),0,VLOOKUP($E$2,Ni!$A$5:$H$1642,8,0))</f>
        <v>570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261.46790989815821</v>
      </c>
      <c r="H10" s="290">
        <f>+IF(ISERROR(VLOOKUP($E$2,Coke!$A$6:$H$2997,4,0)),0,VLOOKUP($E$2,Coke!$A$6:$H$2997,4,0))</f>
        <v>223.4768460668019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4065</v>
      </c>
      <c r="E11" s="296">
        <f>+IF(ISERROR(VLOOKUP($E$2,Steel!$A$6:$H$2995,7,0)),0,VLOOKUP($E$2,Steel!$A$6:$H$2995,7,0))</f>
        <v>30</v>
      </c>
      <c r="F11" s="291" t="s">
        <v>3</v>
      </c>
      <c r="G11" s="290">
        <f>+IF(ISERROR(VLOOKUP($E$2,Steel!$A$6:$H$2995,2,0)),0,VLOOKUP($E$2,Steel!$A$6:$H$2995,2,0))</f>
        <v>590.48169652000729</v>
      </c>
      <c r="H11" s="290">
        <f>+IF(ISERROR(VLOOKUP($E$2,Steel!$A$6:$H$2995,4,0)),0,VLOOKUP($E$2,Steel!$A$6:$H$2995,4,0))</f>
        <v>504.68521070086098</v>
      </c>
      <c r="I11" s="404">
        <f>+IF(ISERROR(VLOOKUP($E$2,Steel!$A$6:$H$2995,5,0)),0,VLOOKUP($E$2,Steel!$A$6:$H$2995,5,0))</f>
        <v>477</v>
      </c>
      <c r="J11" s="387">
        <f>+IF(ISERROR(VLOOKUP($E$2,Steel!$A$5:$H$1642,8,0)),0,VLOOKUP($E$2,Steel!$A$5:$H$1642,8,0))</f>
        <v>-2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920</v>
      </c>
      <c r="E12" s="296">
        <f>+IF(ISERROR(VLOOKUP($E$2,'Quặng Sắt'!$A$6:$H$2995,7,0)),0,VLOOKUP($E$2,'Quặng Sắt'!$A$6:$H$2995,7,0))</f>
        <v>13</v>
      </c>
      <c r="F12" s="291" t="s">
        <v>2</v>
      </c>
      <c r="G12" s="290">
        <f>+IF(ISERROR(VLOOKUP($E$2,'Quặng Sắt'!$A$6:$H$2995,2,0)),0,VLOOKUP($E$2,'Quặng Sắt'!$A$6:$H$2995,2,0))</f>
        <v>133.63915394794753</v>
      </c>
      <c r="H12" s="290">
        <f>+IF(ISERROR(VLOOKUP($E$2,'Quặng Sắt'!$A$6:$H$2995,4,0)),0,VLOOKUP($E$2,'Quặng Sắt'!$A$6:$H$2995,4,0))</f>
        <v>114.22149910080987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3401</v>
      </c>
      <c r="E16" s="414" t="s">
        <v>1000</v>
      </c>
      <c r="F16" s="414"/>
      <c r="G16" s="414"/>
      <c r="H16" s="414"/>
      <c r="I16" s="414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23260</v>
      </c>
      <c r="E17" s="414" t="s">
        <v>1003</v>
      </c>
      <c r="F17" s="414"/>
      <c r="G17" s="414"/>
      <c r="H17" s="414"/>
      <c r="I17" s="414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6.8842100000000004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5" t="s">
        <v>17</v>
      </c>
      <c r="B19" s="415"/>
      <c r="C19" s="415"/>
      <c r="D19" s="415"/>
      <c r="E19" s="415"/>
      <c r="F19" s="415"/>
      <c r="G19" s="415"/>
      <c r="H19" s="415"/>
      <c r="I19" s="415"/>
    </row>
    <row r="20" spans="1:12" ht="15.75" customHeight="1" x14ac:dyDescent="0.25">
      <c r="A20" s="409" t="s">
        <v>656</v>
      </c>
      <c r="B20" s="410"/>
      <c r="C20" s="409" t="s">
        <v>18</v>
      </c>
      <c r="D20" s="411"/>
      <c r="E20" s="411"/>
      <c r="F20" s="411"/>
      <c r="G20" s="411"/>
      <c r="H20" s="411"/>
      <c r="I20" s="411"/>
    </row>
    <row r="35" spans="1:12" ht="15" customHeight="1" x14ac:dyDescent="0.25">
      <c r="A35" s="416" t="s">
        <v>657</v>
      </c>
      <c r="B35" s="416"/>
      <c r="C35" s="417" t="s">
        <v>4</v>
      </c>
      <c r="D35" s="417"/>
      <c r="E35" s="417"/>
      <c r="F35" s="417"/>
      <c r="G35" s="417"/>
      <c r="H35" s="417"/>
      <c r="I35" s="417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6" t="s">
        <v>705</v>
      </c>
      <c r="B50" s="416"/>
      <c r="C50" s="417" t="s">
        <v>706</v>
      </c>
      <c r="D50" s="417"/>
      <c r="E50" s="417"/>
      <c r="F50" s="417"/>
      <c r="G50" s="417"/>
      <c r="H50" s="417"/>
      <c r="I50" s="417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6" t="s">
        <v>721</v>
      </c>
      <c r="B68" s="416"/>
      <c r="C68" s="417" t="s">
        <v>722</v>
      </c>
      <c r="D68" s="417"/>
      <c r="E68" s="417"/>
      <c r="F68" s="417"/>
      <c r="G68" s="417"/>
      <c r="H68" s="417"/>
      <c r="I68" s="417"/>
    </row>
    <row r="83" spans="1:9" x14ac:dyDescent="0.25">
      <c r="A83" s="416" t="s">
        <v>759</v>
      </c>
      <c r="B83" s="416"/>
      <c r="C83" s="417" t="s">
        <v>760</v>
      </c>
      <c r="D83" s="417"/>
      <c r="E83" s="417"/>
      <c r="F83" s="417"/>
      <c r="G83" s="417"/>
      <c r="H83" s="417"/>
      <c r="I83" s="417"/>
    </row>
    <row r="101" spans="1:9" x14ac:dyDescent="0.25">
      <c r="A101" s="418" t="s">
        <v>1025</v>
      </c>
      <c r="B101" s="418"/>
      <c r="C101" s="418"/>
      <c r="D101" s="418"/>
      <c r="E101" s="418"/>
      <c r="F101" s="418"/>
      <c r="G101" s="418"/>
      <c r="H101" s="418"/>
      <c r="I101" s="418"/>
    </row>
    <row r="116" spans="1:9" x14ac:dyDescent="0.25">
      <c r="A116" s="418" t="s">
        <v>1026</v>
      </c>
      <c r="B116" s="418"/>
      <c r="C116" s="418"/>
      <c r="D116" s="418"/>
      <c r="E116" s="418"/>
      <c r="F116" s="418"/>
      <c r="G116" s="418"/>
      <c r="H116" s="418"/>
      <c r="I116" s="418"/>
    </row>
    <row r="129" spans="1:9" x14ac:dyDescent="0.25">
      <c r="A129" s="418" t="s">
        <v>1005</v>
      </c>
      <c r="B129" s="418"/>
      <c r="C129" s="418"/>
      <c r="D129" s="418"/>
      <c r="E129" s="418"/>
      <c r="F129" s="418"/>
      <c r="G129" s="418"/>
      <c r="H129" s="418"/>
      <c r="I129" s="418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8"/>
  <sheetViews>
    <sheetView workbookViewId="0">
      <pane ySplit="3" topLeftCell="A1111" activePane="bottomLeft" state="frozen"/>
      <selection pane="bottomLeft" activeCell="E1122" sqref="E1122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7" t="s">
        <v>1016</v>
      </c>
      <c r="B1" s="428"/>
      <c r="C1" s="428"/>
      <c r="D1" s="428"/>
      <c r="E1" s="428"/>
      <c r="F1" s="428"/>
      <c r="G1" s="428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95" activePane="bottomLeft" state="frozen"/>
      <selection pane="bottomLeft" activeCell="H604" sqref="H604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133"/>
      <c r="B610" s="297"/>
    </row>
    <row r="611" spans="1:2" ht="15.75" x14ac:dyDescent="0.25">
      <c r="A611" s="133"/>
      <c r="B611" s="297"/>
    </row>
    <row r="612" spans="1:2" ht="15.75" x14ac:dyDescent="0.25">
      <c r="A612" s="133"/>
      <c r="B612" s="297"/>
    </row>
    <row r="613" spans="1:2" ht="15.75" x14ac:dyDescent="0.25">
      <c r="A613" s="133"/>
      <c r="B613" s="297"/>
    </row>
    <row r="614" spans="1:2" ht="15.75" x14ac:dyDescent="0.25">
      <c r="A614" s="133"/>
      <c r="B614" s="297"/>
    </row>
    <row r="615" spans="1:2" ht="15.75" x14ac:dyDescent="0.25">
      <c r="A615" s="133"/>
      <c r="B615" s="297"/>
    </row>
    <row r="616" spans="1:2" ht="15.75" x14ac:dyDescent="0.25">
      <c r="A616" s="133"/>
      <c r="B616" s="297"/>
    </row>
    <row r="617" spans="1:2" ht="15.75" x14ac:dyDescent="0.25">
      <c r="A617" s="133"/>
      <c r="B617" s="297"/>
    </row>
    <row r="618" spans="1:2" ht="15.75" x14ac:dyDescent="0.25">
      <c r="A618" s="133"/>
      <c r="B618" s="297"/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pane ySplit="3" topLeftCell="A472" activePane="bottomLeft" state="frozen"/>
      <selection pane="bottomLeft" activeCell="J481" sqref="J481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9" t="s">
        <v>1014</v>
      </c>
      <c r="B1" s="430"/>
      <c r="C1" s="430"/>
      <c r="D1" s="430"/>
      <c r="E1" s="430"/>
      <c r="F1" s="430"/>
      <c r="G1" s="430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406"/>
      <c r="B490" s="407"/>
    </row>
    <row r="491" spans="1:2" x14ac:dyDescent="0.25">
      <c r="A491" s="406"/>
      <c r="B491" s="407"/>
    </row>
    <row r="492" spans="1:2" x14ac:dyDescent="0.25">
      <c r="A492" s="406"/>
      <c r="B492" s="407"/>
    </row>
    <row r="493" spans="1:2" x14ac:dyDescent="0.25">
      <c r="A493" s="406"/>
      <c r="B493" s="407"/>
    </row>
    <row r="494" spans="1:2" x14ac:dyDescent="0.25">
      <c r="A494" s="406"/>
      <c r="B494" s="407"/>
    </row>
    <row r="495" spans="1:2" x14ac:dyDescent="0.25">
      <c r="A495" s="406"/>
      <c r="B495" s="407"/>
    </row>
    <row r="496" spans="1:2" x14ac:dyDescent="0.25">
      <c r="A496" s="406"/>
      <c r="B496" s="407"/>
    </row>
    <row r="497" spans="1:2" x14ac:dyDescent="0.25">
      <c r="A497" s="406"/>
      <c r="B497" s="407"/>
    </row>
    <row r="498" spans="1:2" x14ac:dyDescent="0.25">
      <c r="A498" s="406"/>
      <c r="B498" s="407"/>
    </row>
    <row r="499" spans="1:2" x14ac:dyDescent="0.25">
      <c r="A499" s="406"/>
      <c r="B499" s="407"/>
    </row>
    <row r="500" spans="1:2" x14ac:dyDescent="0.25">
      <c r="A500" s="406"/>
      <c r="B500" s="407"/>
    </row>
    <row r="501" spans="1:2" x14ac:dyDescent="0.25">
      <c r="A501" s="406"/>
      <c r="B501" s="407"/>
    </row>
    <row r="502" spans="1:2" x14ac:dyDescent="0.25">
      <c r="A502" s="406"/>
      <c r="B502" s="407"/>
    </row>
    <row r="503" spans="1:2" x14ac:dyDescent="0.25">
      <c r="A503" s="406"/>
      <c r="B50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31" activePane="bottomLeft" state="frozen"/>
      <selection pane="bottomLeft" activeCell="E1342" sqref="E1342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20" t="s">
        <v>750</v>
      </c>
      <c r="C3" s="421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5959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42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42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42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42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181"/>
      <c r="B1343" s="37"/>
      <c r="C1343" s="231"/>
      <c r="D1343" s="37"/>
      <c r="E1343" s="231"/>
      <c r="F1343" s="37"/>
    </row>
    <row r="1344" spans="1:8" x14ac:dyDescent="0.25">
      <c r="A1344" s="181"/>
      <c r="B1344" s="37"/>
      <c r="C1344" s="231"/>
      <c r="D1344" s="37"/>
      <c r="E1344" s="231"/>
      <c r="F1344" s="37"/>
    </row>
    <row r="1345" spans="1:6" x14ac:dyDescent="0.25">
      <c r="A1345" s="181"/>
      <c r="B1345" s="37"/>
      <c r="C1345" s="231"/>
      <c r="D1345" s="37"/>
      <c r="E1345" s="231"/>
      <c r="F1345" s="37"/>
    </row>
    <row r="1346" spans="1:6" x14ac:dyDescent="0.25">
      <c r="A1346" s="181"/>
      <c r="B1346" s="37"/>
      <c r="C1346" s="231"/>
      <c r="D1346" s="37"/>
      <c r="E1346" s="231"/>
      <c r="F1346" s="37"/>
    </row>
    <row r="1347" spans="1:6" x14ac:dyDescent="0.25">
      <c r="A1347" s="181"/>
      <c r="B1347" s="37"/>
      <c r="C1347" s="231"/>
      <c r="D1347" s="37"/>
      <c r="E1347" s="231"/>
      <c r="F1347" s="37"/>
    </row>
    <row r="1348" spans="1:6" x14ac:dyDescent="0.25">
      <c r="A1348" s="181"/>
      <c r="B1348" s="37"/>
      <c r="C1348" s="231"/>
      <c r="D1348" s="37"/>
      <c r="E1348" s="231"/>
      <c r="F1348" s="37"/>
    </row>
    <row r="1349" spans="1:6" x14ac:dyDescent="0.25">
      <c r="A1349" s="181"/>
      <c r="B1349" s="37"/>
      <c r="C1349" s="231"/>
      <c r="D1349" s="37"/>
      <c r="E1349" s="231"/>
      <c r="F1349" s="37"/>
    </row>
    <row r="1350" spans="1:6" x14ac:dyDescent="0.25">
      <c r="A1350" s="181"/>
      <c r="B1350" s="37"/>
      <c r="C1350" s="231"/>
      <c r="D1350" s="37"/>
      <c r="E1350" s="231"/>
      <c r="F1350" s="37"/>
    </row>
    <row r="1351" spans="1:6" x14ac:dyDescent="0.25">
      <c r="A1351" s="181"/>
      <c r="B1351" s="37"/>
      <c r="C1351" s="231"/>
      <c r="D1351" s="37"/>
      <c r="E1351" s="231"/>
      <c r="F1351" s="37"/>
    </row>
    <row r="1352" spans="1:6" x14ac:dyDescent="0.25">
      <c r="A1352" s="181"/>
      <c r="B1352" s="37"/>
      <c r="C1352" s="231"/>
      <c r="D1352" s="37"/>
      <c r="E1352" s="231"/>
      <c r="F1352" s="37"/>
    </row>
    <row r="1353" spans="1:6" x14ac:dyDescent="0.25">
      <c r="A1353" s="181"/>
      <c r="B1353" s="37"/>
      <c r="C1353" s="231"/>
      <c r="D1353" s="37"/>
      <c r="E1353" s="231"/>
      <c r="F1353" s="37"/>
    </row>
    <row r="1354" spans="1:6" x14ac:dyDescent="0.25">
      <c r="A1354" s="181"/>
      <c r="B1354" s="37"/>
      <c r="C1354" s="231"/>
      <c r="D1354" s="37"/>
      <c r="E1354" s="231"/>
      <c r="F1354" s="37"/>
    </row>
    <row r="1355" spans="1:6" x14ac:dyDescent="0.25">
      <c r="A1355" s="181"/>
      <c r="B1355" s="37"/>
      <c r="C1355" s="231"/>
      <c r="D1355" s="37"/>
      <c r="E1355" s="231"/>
      <c r="F1355" s="37"/>
    </row>
    <row r="1356" spans="1:6" x14ac:dyDescent="0.25">
      <c r="A1356" s="181"/>
      <c r="B1356" s="37"/>
      <c r="C1356" s="231"/>
      <c r="D1356" s="37"/>
      <c r="E1356" s="231"/>
      <c r="F1356" s="37"/>
    </row>
    <row r="1357" spans="1:6" x14ac:dyDescent="0.25">
      <c r="A1357" s="181"/>
      <c r="B1357" s="37"/>
      <c r="C1357" s="231"/>
      <c r="D1357" s="37"/>
      <c r="E1357" s="231"/>
      <c r="F1357" s="37"/>
    </row>
    <row r="1358" spans="1:6" x14ac:dyDescent="0.25">
      <c r="A1358" s="181"/>
      <c r="B1358" s="37"/>
      <c r="C1358" s="231"/>
      <c r="D1358" s="37"/>
      <c r="E1358" s="231"/>
      <c r="F1358" s="37"/>
    </row>
    <row r="1359" spans="1:6" x14ac:dyDescent="0.25">
      <c r="A1359" s="181"/>
      <c r="B1359" s="37"/>
      <c r="C1359" s="231"/>
      <c r="D1359" s="37"/>
      <c r="E1359" s="231"/>
      <c r="F1359" s="37"/>
    </row>
    <row r="1360" spans="1:6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29" activePane="bottomLeft" state="frozen"/>
      <selection pane="bottomLeft" activeCell="E1340" sqref="E1340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2" t="s">
        <v>749</v>
      </c>
      <c r="B1" s="422"/>
      <c r="C1" s="422"/>
      <c r="D1" s="422"/>
      <c r="E1" s="422"/>
      <c r="F1" s="422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20" t="s">
        <v>659</v>
      </c>
      <c r="C3" s="421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40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40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40" si="59">+IF(F1329=0,"",C1329/F1329)</f>
        <v>2351.2215433039687</v>
      </c>
      <c r="C1329" s="37">
        <v>16150</v>
      </c>
      <c r="D1329" s="37">
        <f t="shared" ref="D1329:D1340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181"/>
      <c r="B1341" s="37"/>
      <c r="C1341" s="37"/>
      <c r="D1341" s="37"/>
      <c r="E1341" s="37"/>
      <c r="F1341" s="51"/>
    </row>
    <row r="1342" spans="1:8" x14ac:dyDescent="0.25">
      <c r="A1342" s="181"/>
      <c r="B1342" s="37"/>
      <c r="C1342" s="37"/>
      <c r="D1342" s="37"/>
      <c r="E1342" s="37"/>
      <c r="F1342" s="51"/>
    </row>
    <row r="1343" spans="1:8" x14ac:dyDescent="0.25">
      <c r="A1343" s="181"/>
      <c r="B1343" s="37"/>
      <c r="C1343" s="37"/>
      <c r="D1343" s="37"/>
      <c r="E1343" s="37"/>
      <c r="F1343" s="51"/>
    </row>
    <row r="1344" spans="1:8" x14ac:dyDescent="0.25">
      <c r="A1344" s="181"/>
      <c r="B1344" s="37"/>
      <c r="C1344" s="37"/>
      <c r="D1344" s="37"/>
      <c r="E1344" s="37"/>
      <c r="F1344" s="51"/>
    </row>
    <row r="1345" spans="1:6" x14ac:dyDescent="0.25">
      <c r="A1345" s="181"/>
      <c r="B1345" s="37"/>
      <c r="C1345" s="37"/>
      <c r="D1345" s="37"/>
      <c r="E1345" s="37"/>
      <c r="F1345" s="51"/>
    </row>
    <row r="1346" spans="1:6" x14ac:dyDescent="0.25">
      <c r="A1346" s="181"/>
      <c r="B1346" s="37"/>
      <c r="C1346" s="37"/>
      <c r="D1346" s="37"/>
      <c r="E1346" s="37"/>
      <c r="F1346" s="51"/>
    </row>
    <row r="1347" spans="1:6" x14ac:dyDescent="0.25">
      <c r="A1347" s="181"/>
      <c r="B1347" s="37"/>
      <c r="C1347" s="37"/>
      <c r="D1347" s="37"/>
      <c r="E1347" s="37"/>
      <c r="F1347" s="51"/>
    </row>
    <row r="1348" spans="1:6" x14ac:dyDescent="0.25">
      <c r="A1348" s="181"/>
      <c r="B1348" s="37"/>
      <c r="C1348" s="37"/>
      <c r="D1348" s="37"/>
      <c r="E1348" s="37"/>
      <c r="F1348" s="51"/>
    </row>
    <row r="1349" spans="1:6" x14ac:dyDescent="0.25">
      <c r="A1349" s="181"/>
      <c r="B1349" s="37"/>
      <c r="C1349" s="37"/>
      <c r="D1349" s="37"/>
      <c r="E1349" s="37"/>
      <c r="F1349" s="51"/>
    </row>
    <row r="1350" spans="1:6" x14ac:dyDescent="0.25">
      <c r="A1350" s="181"/>
      <c r="B1350" s="37"/>
      <c r="C1350" s="37"/>
      <c r="D1350" s="37"/>
      <c r="E1350" s="37"/>
      <c r="F1350" s="51"/>
    </row>
    <row r="1351" spans="1:6" x14ac:dyDescent="0.25">
      <c r="A1351" s="181"/>
      <c r="B1351" s="37"/>
      <c r="C1351" s="37"/>
      <c r="D1351" s="37"/>
      <c r="E1351" s="37"/>
      <c r="F1351" s="51"/>
    </row>
    <row r="1352" spans="1:6" x14ac:dyDescent="0.25">
      <c r="A1352" s="181"/>
      <c r="B1352" s="37"/>
      <c r="C1352" s="37"/>
      <c r="D1352" s="37"/>
      <c r="E1352" s="37"/>
      <c r="F1352" s="51"/>
    </row>
    <row r="1353" spans="1:6" x14ac:dyDescent="0.25">
      <c r="A1353" s="181"/>
      <c r="B1353" s="37"/>
      <c r="C1353" s="37"/>
      <c r="D1353" s="37"/>
      <c r="E1353" s="37"/>
      <c r="F1353" s="51"/>
    </row>
    <row r="1354" spans="1:6" x14ac:dyDescent="0.25">
      <c r="A1354" s="181"/>
      <c r="B1354" s="37"/>
      <c r="C1354" s="37"/>
      <c r="D1354" s="37"/>
      <c r="E1354" s="37"/>
      <c r="F1354" s="51"/>
    </row>
    <row r="1355" spans="1:6" x14ac:dyDescent="0.25">
      <c r="A1355" s="181"/>
      <c r="B1355" s="37"/>
      <c r="C1355" s="37"/>
      <c r="D1355" s="37"/>
      <c r="E1355" s="37"/>
      <c r="F1355" s="51"/>
    </row>
    <row r="1356" spans="1:6" x14ac:dyDescent="0.25">
      <c r="A1356" s="181"/>
      <c r="B1356" s="37"/>
      <c r="C1356" s="37"/>
      <c r="D1356" s="37"/>
      <c r="E1356" s="37"/>
      <c r="F1356" s="51"/>
    </row>
    <row r="1357" spans="1:6" x14ac:dyDescent="0.25">
      <c r="A1357" s="181"/>
      <c r="B1357" s="37"/>
      <c r="C1357" s="37"/>
      <c r="D1357" s="37"/>
      <c r="E1357" s="37"/>
      <c r="F1357" s="51"/>
    </row>
    <row r="1358" spans="1:6" x14ac:dyDescent="0.25">
      <c r="A1358" s="181"/>
      <c r="B1358" s="37"/>
      <c r="C1358" s="37"/>
      <c r="D1358" s="37"/>
      <c r="E1358" s="37"/>
      <c r="F1358" s="51"/>
    </row>
    <row r="1359" spans="1:6" x14ac:dyDescent="0.25">
      <c r="A1359" s="181"/>
      <c r="B1359" s="37"/>
      <c r="C1359" s="37"/>
      <c r="D1359" s="37"/>
      <c r="E1359" s="37"/>
      <c r="F1359" s="51"/>
    </row>
    <row r="1360" spans="1:6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23" activePane="bottomLeft" state="frozen"/>
      <selection pane="bottomLeft" activeCell="E1340" sqref="E1340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3" t="s">
        <v>749</v>
      </c>
      <c r="B1" s="423"/>
      <c r="C1" s="423"/>
      <c r="D1" s="423"/>
      <c r="E1" s="423"/>
      <c r="F1" s="423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4" t="s">
        <v>752</v>
      </c>
      <c r="C3" s="425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40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40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40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40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4"/>
      <c r="B1341" s="20"/>
      <c r="C1341" s="221"/>
      <c r="D1341" s="20"/>
      <c r="E1341" s="20"/>
      <c r="F1341" s="47"/>
    </row>
    <row r="1342" spans="1:8" x14ac:dyDescent="0.25">
      <c r="A1342" s="204"/>
      <c r="B1342" s="20"/>
      <c r="C1342" s="221"/>
      <c r="D1342" s="20"/>
      <c r="E1342" s="20"/>
      <c r="F1342" s="47"/>
    </row>
    <row r="1343" spans="1:8" x14ac:dyDescent="0.25">
      <c r="A1343" s="204"/>
      <c r="B1343" s="20"/>
      <c r="C1343" s="221"/>
      <c r="D1343" s="20"/>
      <c r="E1343" s="20"/>
      <c r="F1343" s="47"/>
    </row>
    <row r="1344" spans="1:8" x14ac:dyDescent="0.25">
      <c r="A1344" s="204"/>
      <c r="B1344" s="20"/>
      <c r="C1344" s="221"/>
      <c r="D1344" s="20"/>
      <c r="E1344" s="20"/>
      <c r="F1344" s="47"/>
    </row>
    <row r="1345" spans="1:6" x14ac:dyDescent="0.25">
      <c r="A1345" s="204"/>
      <c r="B1345" s="20"/>
      <c r="C1345" s="221"/>
      <c r="D1345" s="20"/>
      <c r="E1345" s="20"/>
      <c r="F1345" s="47"/>
    </row>
    <row r="1346" spans="1:6" x14ac:dyDescent="0.25">
      <c r="A1346" s="204"/>
      <c r="B1346" s="20"/>
      <c r="C1346" s="221"/>
      <c r="D1346" s="20"/>
      <c r="E1346" s="20"/>
      <c r="F1346" s="47"/>
    </row>
    <row r="1347" spans="1:6" x14ac:dyDescent="0.25">
      <c r="A1347" s="204"/>
      <c r="B1347" s="20"/>
      <c r="C1347" s="221"/>
      <c r="D1347" s="20"/>
      <c r="E1347" s="20"/>
      <c r="F1347" s="47"/>
    </row>
    <row r="1348" spans="1:6" x14ac:dyDescent="0.25">
      <c r="A1348" s="204"/>
      <c r="B1348" s="20"/>
      <c r="C1348" s="221"/>
      <c r="D1348" s="20"/>
      <c r="E1348" s="20"/>
      <c r="F1348" s="47"/>
    </row>
    <row r="1349" spans="1:6" x14ac:dyDescent="0.25">
      <c r="A1349" s="204"/>
      <c r="B1349" s="20"/>
      <c r="C1349" s="221"/>
      <c r="D1349" s="20"/>
      <c r="E1349" s="20"/>
      <c r="F1349" s="47"/>
    </row>
    <row r="1350" spans="1:6" x14ac:dyDescent="0.25">
      <c r="A1350" s="204"/>
      <c r="B1350" s="20"/>
      <c r="C1350" s="221"/>
      <c r="D1350" s="20"/>
      <c r="E1350" s="20"/>
      <c r="F1350" s="47"/>
    </row>
    <row r="1351" spans="1:6" x14ac:dyDescent="0.25">
      <c r="A1351" s="204"/>
      <c r="B1351" s="20"/>
      <c r="C1351" s="221"/>
      <c r="D1351" s="20"/>
      <c r="E1351" s="20"/>
      <c r="F1351" s="47"/>
    </row>
    <row r="1352" spans="1:6" x14ac:dyDescent="0.25">
      <c r="A1352" s="204"/>
      <c r="B1352" s="20"/>
      <c r="C1352" s="221"/>
      <c r="D1352" s="20"/>
      <c r="E1352" s="20"/>
      <c r="F1352" s="47"/>
    </row>
    <row r="1353" spans="1:6" x14ac:dyDescent="0.25">
      <c r="A1353" s="204"/>
      <c r="B1353" s="20"/>
      <c r="C1353" s="221"/>
      <c r="D1353" s="20"/>
      <c r="E1353" s="20"/>
      <c r="F1353" s="47"/>
    </row>
    <row r="1354" spans="1:6" x14ac:dyDescent="0.25">
      <c r="A1354" s="204"/>
      <c r="B1354" s="20"/>
      <c r="C1354" s="221"/>
      <c r="D1354" s="20"/>
      <c r="E1354" s="20"/>
      <c r="F1354" s="47"/>
    </row>
    <row r="1355" spans="1:6" x14ac:dyDescent="0.25">
      <c r="A1355" s="204"/>
      <c r="B1355" s="20"/>
      <c r="C1355" s="221"/>
      <c r="D1355" s="20"/>
      <c r="E1355" s="20"/>
      <c r="F1355" s="47"/>
    </row>
    <row r="1356" spans="1:6" x14ac:dyDescent="0.25">
      <c r="A1356" s="204"/>
      <c r="B1356" s="20"/>
      <c r="C1356" s="221"/>
      <c r="D1356" s="20"/>
      <c r="E1356" s="20"/>
      <c r="F1356" s="47"/>
    </row>
    <row r="1357" spans="1:6" x14ac:dyDescent="0.25">
      <c r="A1357" s="204"/>
      <c r="B1357" s="20"/>
      <c r="C1357" s="221"/>
      <c r="D1357" s="20"/>
      <c r="E1357" s="20"/>
      <c r="F1357" s="47"/>
    </row>
    <row r="1358" spans="1:6" x14ac:dyDescent="0.25">
      <c r="A1358" s="204"/>
      <c r="B1358" s="20"/>
      <c r="C1358" s="221"/>
      <c r="D1358" s="20"/>
      <c r="E1358" s="20"/>
      <c r="F1358" s="47"/>
    </row>
    <row r="1359" spans="1:6" x14ac:dyDescent="0.25">
      <c r="A1359" s="204"/>
      <c r="B1359" s="20"/>
      <c r="C1359" s="221"/>
      <c r="D1359" s="20"/>
      <c r="E1359" s="20"/>
      <c r="F1359" s="47"/>
    </row>
    <row r="1360" spans="1:6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7"/>
  <sheetViews>
    <sheetView zoomScale="85" zoomScaleNormal="85" workbookViewId="0">
      <pane ySplit="4" topLeftCell="A1326" activePane="bottomLeft" state="frozen"/>
      <selection pane="bottomLeft" activeCell="E1337" sqref="E1337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6" t="s">
        <v>749</v>
      </c>
      <c r="B1" s="426"/>
      <c r="C1" s="426"/>
      <c r="D1" s="426"/>
      <c r="E1" s="426"/>
      <c r="F1" s="426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2416.0330135888694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37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37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37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37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4"/>
  <sheetViews>
    <sheetView zoomScale="115" zoomScaleNormal="115" workbookViewId="0">
      <pane ySplit="5" topLeftCell="A875" activePane="bottomLeft" state="frozen"/>
      <selection pane="bottomLeft" activeCell="E884" sqref="E884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84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84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4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84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workbookViewId="0">
      <pane xSplit="1" ySplit="5" topLeftCell="B210" activePane="bottomRight" state="frozen"/>
      <selection pane="topRight" activeCell="B1" sqref="B1"/>
      <selection pane="bottomLeft" activeCell="A6" sqref="A6"/>
      <selection pane="bottomRight" activeCell="C218" sqref="C218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19" si="38">+IF(F198=0,"",C198/F198)</f>
        <v>259.72002181648185</v>
      </c>
      <c r="C198" s="333">
        <v>1800</v>
      </c>
      <c r="D198" s="1">
        <f t="shared" ref="D198:D219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19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C34" sqref="C34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9" t="s">
        <v>1035</v>
      </c>
      <c r="B1" s="419"/>
      <c r="C1" s="419"/>
      <c r="D1" s="419"/>
      <c r="E1" s="419"/>
      <c r="F1" s="419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20" t="s">
        <v>1034</v>
      </c>
      <c r="C3" s="421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34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34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34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x14ac:dyDescent="0.25">
      <c r="A35" s="408"/>
      <c r="B35" s="392"/>
      <c r="C35" s="392"/>
      <c r="D35" s="392"/>
      <c r="E35" s="392"/>
      <c r="F35" s="392"/>
      <c r="G35" s="392"/>
    </row>
    <row r="36" spans="1:7" x14ac:dyDescent="0.25">
      <c r="A36" s="408"/>
      <c r="B36" s="392"/>
      <c r="C36" s="392"/>
      <c r="D36" s="392"/>
      <c r="E36" s="392"/>
      <c r="F36" s="392"/>
      <c r="G36" s="392"/>
    </row>
    <row r="37" spans="1:7" x14ac:dyDescent="0.25">
      <c r="A37" s="408"/>
      <c r="B37" s="392"/>
      <c r="C37" s="392"/>
      <c r="D37" s="392"/>
      <c r="E37" s="392"/>
      <c r="F37" s="392"/>
      <c r="G37" s="392"/>
    </row>
    <row r="38" spans="1:7" x14ac:dyDescent="0.25">
      <c r="A38" s="408"/>
      <c r="B38" s="392"/>
      <c r="C38" s="392"/>
      <c r="D38" s="392"/>
      <c r="E38" s="392"/>
      <c r="F38" s="392"/>
      <c r="G38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workbookViewId="0">
      <pane xSplit="1" ySplit="5" topLeftCell="B203" activePane="bottomRight" state="frozen"/>
      <selection pane="topRight" activeCell="B1" sqref="B1"/>
      <selection pane="bottomLeft" activeCell="A6" sqref="A6"/>
      <selection pane="bottomRight" activeCell="E205" sqref="E205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06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06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06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06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2019-07-17T04:11:23Z</dcterms:modified>
</cp:coreProperties>
</file>