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5" windowWidth="10200" windowHeight="811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<sst xmlns="http://schemas.openxmlformats.org/spreadsheetml/2006/main" count="4616" uniqueCount="1040">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</sst>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89568"/>
        <c:axId val="51391104"/>
      </c:areaChart>
      <c:dateAx>
        <c:axId val="513895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91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13911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389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35616"/>
        <c:axId val="82337152"/>
      </c:areaChart>
      <c:dateAx>
        <c:axId val="823356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37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33715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35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61344"/>
        <c:axId val="82707200"/>
      </c:areaChart>
      <c:dateAx>
        <c:axId val="8236134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07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0720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613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43680"/>
        <c:axId val="82745216"/>
      </c:areaChart>
      <c:dateAx>
        <c:axId val="827436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452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4521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436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82080"/>
        <c:axId val="82783616"/>
      </c:areaChart>
      <c:dateAx>
        <c:axId val="8278208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783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836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82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3712"/>
        <c:axId val="82817792"/>
      </c:areaChart>
      <c:dateAx>
        <c:axId val="828037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177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8177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03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83328"/>
        <c:axId val="82884864"/>
      </c:areaChart>
      <c:dateAx>
        <c:axId val="82883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884864"/>
        <c:crosses val="autoZero"/>
        <c:auto val="1"/>
        <c:lblOffset val="100"/>
        <c:baseTimeUnit val="days"/>
      </c:dateAx>
      <c:valAx>
        <c:axId val="8288486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8332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92480"/>
        <c:axId val="83910656"/>
      </c:areaChart>
      <c:dateAx>
        <c:axId val="83892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0656"/>
        <c:crosses val="autoZero"/>
        <c:auto val="1"/>
        <c:lblOffset val="100"/>
        <c:baseTimeUnit val="days"/>
      </c:dateAx>
      <c:valAx>
        <c:axId val="83910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924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31136"/>
        <c:axId val="83932672"/>
      </c:areaChart>
      <c:dateAx>
        <c:axId val="83931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32672"/>
        <c:crosses val="autoZero"/>
        <c:auto val="1"/>
        <c:lblOffset val="100"/>
        <c:baseTimeUnit val="days"/>
      </c:dateAx>
      <c:valAx>
        <c:axId val="839326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311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10368"/>
        <c:axId val="88412160"/>
      </c:areaChart>
      <c:dateAx>
        <c:axId val="88410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412160"/>
        <c:crosses val="autoZero"/>
        <c:auto val="1"/>
        <c:lblOffset val="100"/>
        <c:baseTimeUnit val="days"/>
      </c:dateAx>
      <c:valAx>
        <c:axId val="8841216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410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7952"/>
        <c:axId val="44799488"/>
      </c:lineChart>
      <c:dateAx>
        <c:axId val="44797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799488"/>
        <c:crosses val="autoZero"/>
        <c:auto val="1"/>
        <c:lblOffset val="100"/>
        <c:baseTimeUnit val="days"/>
      </c:dateAx>
      <c:valAx>
        <c:axId val="447994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79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7104"/>
        <c:axId val="51412992"/>
      </c:areaChart>
      <c:dateAx>
        <c:axId val="514071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412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141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071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82112"/>
        <c:axId val="89088000"/>
      </c:areaChart>
      <c:dateAx>
        <c:axId val="89082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088000"/>
        <c:crosses val="autoZero"/>
        <c:auto val="1"/>
        <c:lblOffset val="100"/>
        <c:baseTimeUnit val="days"/>
      </c:dateAx>
      <c:valAx>
        <c:axId val="890880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082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24864"/>
        <c:axId val="89126400"/>
      </c:areaChart>
      <c:dateAx>
        <c:axId val="89124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126400"/>
        <c:crosses val="autoZero"/>
        <c:auto val="1"/>
        <c:lblOffset val="100"/>
        <c:baseTimeUnit val="days"/>
      </c:dateAx>
      <c:valAx>
        <c:axId val="8912640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248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50976"/>
        <c:axId val="89152512"/>
      </c:barChart>
      <c:dateAx>
        <c:axId val="89150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52512"/>
        <c:crosses val="autoZero"/>
        <c:auto val="1"/>
        <c:lblOffset val="100"/>
        <c:baseTimeUnit val="days"/>
      </c:dateAx>
      <c:valAx>
        <c:axId val="891525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4528"/>
        <c:axId val="83736064"/>
      </c:areaChart>
      <c:dateAx>
        <c:axId val="83734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3736064"/>
        <c:crosses val="autoZero"/>
        <c:auto val="1"/>
        <c:lblOffset val="100"/>
        <c:baseTimeUnit val="days"/>
      </c:dateAx>
      <c:valAx>
        <c:axId val="8373606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3452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44256"/>
        <c:axId val="83745792"/>
      </c:areaChart>
      <c:dateAx>
        <c:axId val="837442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45792"/>
        <c:crosses val="autoZero"/>
        <c:auto val="1"/>
        <c:lblOffset val="100"/>
        <c:baseTimeUnit val="days"/>
      </c:dateAx>
      <c:valAx>
        <c:axId val="8374579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442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69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5872"/>
        <c:axId val="89305856"/>
      </c:lineChart>
      <c:dateAx>
        <c:axId val="89295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05856"/>
        <c:crosses val="autoZero"/>
        <c:auto val="1"/>
        <c:lblOffset val="100"/>
        <c:baseTimeUnit val="days"/>
      </c:dateAx>
      <c:valAx>
        <c:axId val="893058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42656"/>
        <c:axId val="91544192"/>
      </c:areaChart>
      <c:dateAx>
        <c:axId val="91542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44192"/>
        <c:crosses val="autoZero"/>
        <c:auto val="1"/>
        <c:lblOffset val="100"/>
        <c:baseTimeUnit val="days"/>
      </c:dateAx>
      <c:valAx>
        <c:axId val="9154419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4265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7312"/>
        <c:axId val="90407296"/>
      </c:areaChart>
      <c:dateAx>
        <c:axId val="90397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407296"/>
        <c:crosses val="autoZero"/>
        <c:auto val="1"/>
        <c:lblOffset val="100"/>
        <c:baseTimeUnit val="days"/>
      </c:dateAx>
      <c:valAx>
        <c:axId val="904072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397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7776"/>
        <c:axId val="90429312"/>
      </c:lineChart>
      <c:dateAx>
        <c:axId val="90427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29312"/>
        <c:crosses val="autoZero"/>
        <c:auto val="1"/>
        <c:lblOffset val="100"/>
        <c:baseTimeUnit val="days"/>
      </c:dateAx>
      <c:valAx>
        <c:axId val="90429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27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36928"/>
        <c:axId val="66524288"/>
      </c:areaChart>
      <c:dateAx>
        <c:axId val="514369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24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5242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36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7248"/>
        <c:axId val="51332224"/>
      </c:areaChart>
      <c:dateAx>
        <c:axId val="91557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51332224"/>
        <c:crosses val="autoZero"/>
        <c:auto val="1"/>
        <c:lblOffset val="100"/>
        <c:baseTimeUnit val="days"/>
      </c:dateAx>
      <c:valAx>
        <c:axId val="513322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572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83488"/>
        <c:axId val="92389376"/>
      </c:areaChart>
      <c:dateAx>
        <c:axId val="92383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89376"/>
        <c:crosses val="autoZero"/>
        <c:auto val="1"/>
        <c:lblOffset val="100"/>
        <c:baseTimeUnit val="days"/>
      </c:dateAx>
      <c:valAx>
        <c:axId val="923893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834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86976"/>
        <c:axId val="92288512"/>
      </c:lineChart>
      <c:dateAx>
        <c:axId val="92286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88512"/>
        <c:crosses val="autoZero"/>
        <c:auto val="1"/>
        <c:lblOffset val="100"/>
        <c:baseTimeUnit val="days"/>
      </c:dateAx>
      <c:valAx>
        <c:axId val="9228851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86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88544"/>
        <c:axId val="94998528"/>
      </c:areaChart>
      <c:dateAx>
        <c:axId val="94988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998528"/>
        <c:crosses val="autoZero"/>
        <c:auto val="1"/>
        <c:lblOffset val="100"/>
        <c:baseTimeUnit val="days"/>
      </c:dateAx>
      <c:valAx>
        <c:axId val="9499852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9885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68544"/>
        <c:axId val="95070080"/>
      </c:areaChart>
      <c:dateAx>
        <c:axId val="95068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070080"/>
        <c:crosses val="autoZero"/>
        <c:auto val="1"/>
        <c:lblOffset val="100"/>
        <c:baseTimeUnit val="days"/>
      </c:dateAx>
      <c:valAx>
        <c:axId val="950700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068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04480"/>
        <c:axId val="93626752"/>
      </c:areaChart>
      <c:dateAx>
        <c:axId val="93604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626752"/>
        <c:crosses val="autoZero"/>
        <c:auto val="1"/>
        <c:lblOffset val="100"/>
        <c:baseTimeUnit val="days"/>
      </c:dateAx>
      <c:valAx>
        <c:axId val="936267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0448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41824"/>
        <c:axId val="66555904"/>
      </c:areaChart>
      <c:dateAx>
        <c:axId val="66541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55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55590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41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71648"/>
        <c:axId val="66581632"/>
      </c:areaChart>
      <c:dateAx>
        <c:axId val="6657164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581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58163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716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14400"/>
        <c:axId val="66615936"/>
      </c:areaChart>
      <c:catAx>
        <c:axId val="666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5936"/>
        <c:crosses val="autoZero"/>
        <c:auto val="1"/>
        <c:lblAlgn val="ctr"/>
        <c:lblOffset val="100"/>
        <c:noMultiLvlLbl val="0"/>
      </c:catAx>
      <c:valAx>
        <c:axId val="666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44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6784"/>
        <c:axId val="66648320"/>
      </c:areaChart>
      <c:dateAx>
        <c:axId val="666467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64832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664832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46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3520"/>
        <c:axId val="82289408"/>
      </c:lineChart>
      <c:dateAx>
        <c:axId val="822835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9408"/>
        <c:crosses val="autoZero"/>
        <c:auto val="1"/>
        <c:lblOffset val="100"/>
        <c:baseTimeUnit val="days"/>
      </c:dateAx>
      <c:valAx>
        <c:axId val="822894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35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7696"/>
        <c:axId val="82319232"/>
      </c:lineChart>
      <c:dateAx>
        <c:axId val="823176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19232"/>
        <c:crosses val="autoZero"/>
        <c:auto val="1"/>
        <c:lblOffset val="100"/>
        <c:baseTimeUnit val="days"/>
      </c:dateAx>
      <c:valAx>
        <c:axId val="823192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1769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39"/>
      <c r="K1" s="302"/>
      <c r="L1" s="177"/>
      <c r="M1" s="140"/>
    </row>
    <row r="2" spans="1:13" x14ac:dyDescent="0.25">
      <c r="A2" s="416" t="s">
        <v>21</v>
      </c>
      <c r="B2" s="416"/>
      <c r="C2" s="416"/>
      <c r="D2" s="416"/>
      <c r="E2" s="394">
        <v>43662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46890</v>
      </c>
      <c r="E5" s="296">
        <f>+IF(ISERROR(VLOOKUP($E$2,Cu!$A$5:$H$1642,7,0)),0,VLOOKUP($E$2,Cu!$A$5:$H$1642,7,0))</f>
        <v>90</v>
      </c>
      <c r="F5" s="291" t="s">
        <v>3</v>
      </c>
      <c r="G5" s="290">
        <f>+IF(ISERROR(VLOOKUP($E$2,Cu!$A$5:$H$1642,2,0)),0,VLOOKUP($E$2,Cu!$A$5:$H$1642,2,0))</f>
        <v>6821.1375254210661</v>
      </c>
      <c r="H5" s="290">
        <f>+IF(ISERROR(VLOOKUP($E$2,Cu!$A$5:$H$1642,4,0)),0,VLOOKUP($E$2,Cu!$A$5:$H$1642,4,0))</f>
        <v>5830.0320730094581</v>
      </c>
      <c r="I5" s="404">
        <f>+IF(ISERROR(VLOOKUP($E$2,Cu!$A$5:$H$1999,5,0)),0,VLOOKUP($E$2,Cu!$A$5:$H$1999,5,0))</f>
        <v>5997.5</v>
      </c>
      <c r="J5" s="387">
        <f>+IF(ISERROR(VLOOKUP($E$2,Cu!$A$5:$H$1642,8,0)),0,VLOOKUP($E$2,Cu!$A$5:$H$1642,8,0))</f>
        <v>47.5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16125</v>
      </c>
      <c r="E6" s="296">
        <f>+IF(ISERROR(VLOOKUP($E$2,Pb!$A$5:$H$1987,7,0)),0,VLOOKUP($E$2,Pb!$A$5:$H$1987,7,0))</f>
        <v>125</v>
      </c>
      <c r="F6" s="291" t="s">
        <v>3</v>
      </c>
      <c r="G6" s="290">
        <f>+IF(ISERROR(VLOOKUP($E$2,Pb!$A$5:$H$1987,2,0)),0,VLOOKUP($E$2,Pb!$A$5:$H$1987,2,0))</f>
        <v>2345.7206781278455</v>
      </c>
      <c r="H6" s="290">
        <f>+IF(ISERROR(VLOOKUP($E$2,Pb!$A$5:$H$1987,4,0)),0,VLOOKUP($E$2,Pb!$A$5:$H$1987,4,0))</f>
        <v>2004.8894684853383</v>
      </c>
      <c r="I6" s="404">
        <f>+IF(ISERROR(VLOOKUP($E$2,Pb!$A$5:$H$1987,5,0)),0,VLOOKUP($E$2,Pb!$A$5:$H$1987,5,0))</f>
        <v>1974.5</v>
      </c>
      <c r="J6" s="387">
        <f>+IF(ISERROR(VLOOKUP($E$2,Pb!$A$5:$H$1642,8,0)),0,VLOOKUP($E$2,Pb!$A$5:$H$1642,8,0))</f>
        <v>2.5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3641</v>
      </c>
      <c r="E7" s="296">
        <f>+IF(ISERROR(VLOOKUP($E$2,Ag!$A$5:$H$1986,7,0)),0,VLOOKUP($E$2,Ag!$A$5:$H$1986,7,0))</f>
        <v>25</v>
      </c>
      <c r="F7" s="291" t="s">
        <v>6</v>
      </c>
      <c r="G7" s="290">
        <f>+IF(ISERROR(VLOOKUP($E$2,Ag!$A$5:$H$1517,2,0)),0,VLOOKUP($E$2,Ag!$A$5:$H$1517,2,0))</f>
        <v>529.66009234502235</v>
      </c>
      <c r="H7" s="290">
        <f>+IF(ISERROR(VLOOKUP($E$2,Ag!$A$5:$H$1517,4,0)),0,VLOOKUP($E$2,Ag!$A$5:$H$1517,4,0))</f>
        <v>452.70093362822428</v>
      </c>
      <c r="I7" s="404">
        <f>+IF(ISERROR(VLOOKUP($E$2,Ag!$A$5:$H$1517,5,0)),0,VLOOKUP($E$2,Ag!$A$5:$H$1517,5,0))</f>
        <v>493.51499999999999</v>
      </c>
      <c r="J7" s="387">
        <f>+IF(ISERROR(VLOOKUP($E$2,Ag!$A$5:$H$1642,8,0)),0,VLOOKUP($E$2,Ag!$A$5:$H$1642,8,0))</f>
        <v>4.8249999999999886</v>
      </c>
      <c r="K7" s="222"/>
      <c r="L7" s="3"/>
      <c r="M7" s="147" t="s">
        <v>1039</v>
      </c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19290</v>
      </c>
      <c r="E8" s="296">
        <f>+IF(ISERROR(VLOOKUP($E$2,Zn!$A$5:$H$2994,7,0)),0,VLOOKUP($E$2,Zn!$A$5:$H$2994,7,0))</f>
        <v>10</v>
      </c>
      <c r="F8" s="291" t="s">
        <v>3</v>
      </c>
      <c r="G8" s="290">
        <f>+IF(ISERROR(VLOOKUP($E$2,Zn!$A$5:$H$2994,2,0)),0,VLOOKUP($E$2,Zn!$A$5:$H$2994,2,0))</f>
        <v>2806.1365507650321</v>
      </c>
      <c r="H8" s="290">
        <f>+IF(ISERROR(VLOOKUP($E$2,Zn!$A$5:$H$2994,4,0)),0,VLOOKUP($E$2,Zn!$A$5:$H$2994,4,0))</f>
        <v>2398.4073083461813</v>
      </c>
      <c r="I8" s="404">
        <f>+IF(ISERROR(VLOOKUP($E$2,Zn!$A$5:$H$2994,5,0)),0,VLOOKUP($E$2,Zn!$A$5:$H$2994,5,0))</f>
        <v>2461</v>
      </c>
      <c r="J8" s="387">
        <f>+IF(ISERROR(VLOOKUP($E$2,Zn!$A$5:$H$1642,8,0)),0,VLOOKUP($E$2,Zn!$A$5:$H$1642,8,0))</f>
        <v>34.5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107000</v>
      </c>
      <c r="E9" s="296">
        <f>+IF(ISERROR(VLOOKUP($E$2,Ni!$A$6:$H$2996,7,0)),0,VLOOKUP($E$2,Ni!$A$6:$H$2996,7,0))</f>
        <v>850</v>
      </c>
      <c r="F9" s="291" t="s">
        <v>3</v>
      </c>
      <c r="G9" s="290">
        <f>+IF(ISERROR(VLOOKUP($E$2,Ni!$A$6:$H$2996,2,0)),0,VLOOKUP($E$2,Ni!$A$6:$H$2996,2,0))</f>
        <v>15565.40232928245</v>
      </c>
      <c r="H9" s="290">
        <f>+IF(ISERROR(VLOOKUP($E$2,Ni!$A$6:$H$2996,4,0)),0,VLOOKUP($E$2,Ni!$A$6:$H$2996,4,0))</f>
        <v>13303.762674600384</v>
      </c>
      <c r="I9" s="404">
        <f>+IF(ISERROR(VLOOKUP($E$2,Ni!$A$6:$H$2996,5,0)),0,VLOOKUP($E$2,Ni!$A$6:$H$2996,5,0))</f>
        <v>13350</v>
      </c>
      <c r="J9" s="387">
        <f>+IF(ISERROR(VLOOKUP($E$2,Ni!$A$5:$H$1642,8,0)),0,VLOOKUP($E$2,Ni!$A$5:$H$1642,8,0))</f>
        <v>145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261.84788965148044</v>
      </c>
      <c r="H10" s="290">
        <f>+IF(ISERROR(VLOOKUP($E$2,Coke!$A$6:$H$2997,4,0)),0,VLOOKUP($E$2,Coke!$A$6:$H$2997,4,0))</f>
        <v>223.80161508673544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4035</v>
      </c>
      <c r="E11" s="296">
        <f>+IF(ISERROR(VLOOKUP($E$2,Steel!$A$6:$H$2995,7,0)),0,VLOOKUP($E$2,Steel!$A$6:$H$2995,7,0))</f>
        <v>10</v>
      </c>
      <c r="F11" s="291" t="s">
        <v>3</v>
      </c>
      <c r="G11" s="290">
        <f>+IF(ISERROR(VLOOKUP($E$2,Steel!$A$6:$H$2995,2,0)),0,VLOOKUP($E$2,Steel!$A$6:$H$2995,2,0))</f>
        <v>586.97568596873532</v>
      </c>
      <c r="H11" s="290">
        <f>+IF(ISERROR(VLOOKUP($E$2,Steel!$A$6:$H$2995,4,0)),0,VLOOKUP($E$2,Steel!$A$6:$H$2995,4,0))</f>
        <v>501.68862048609861</v>
      </c>
      <c r="I11" s="404">
        <f>+IF(ISERROR(VLOOKUP($E$2,Steel!$A$6:$H$2995,5,0)),0,VLOOKUP($E$2,Steel!$A$6:$H$2995,5,0))</f>
        <v>479</v>
      </c>
      <c r="J11" s="387">
        <f>+IF(ISERROR(VLOOKUP($E$2,Steel!$A$5:$H$1642,8,0)),0,VLOOKUP($E$2,Steel!$A$5:$H$1642,8,0))</f>
        <v>7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907</v>
      </c>
      <c r="E12" s="296">
        <f>+IF(ISERROR(VLOOKUP($E$2,'Quặng Sắt'!$A$6:$H$2995,7,0)),0,VLOOKUP($E$2,'Quặng Sắt'!$A$6:$H$2995,7,0))</f>
        <v>5</v>
      </c>
      <c r="F12" s="291" t="s">
        <v>2</v>
      </c>
      <c r="G12" s="290">
        <f>+IF(ISERROR(VLOOKUP($E$2,'Quặng Sắt'!$A$6:$H$2995,2,0)),0,VLOOKUP($E$2,'Quặng Sắt'!$A$6:$H$2995,2,0))</f>
        <v>131.94224217438486</v>
      </c>
      <c r="H12" s="290">
        <f>+IF(ISERROR(VLOOKUP($E$2,'Quặng Sắt'!$A$6:$H$2995,4,0)),0,VLOOKUP($E$2,'Quặng Sắt'!$A$6:$H$2995,4,0))</f>
        <v>112.7711471575939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3405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7" t="s">
        <v>1003</v>
      </c>
      <c r="F17" s="417"/>
      <c r="G17" s="417"/>
      <c r="H17" s="417"/>
      <c r="I17" s="417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6.8742200000000002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7"/>
  <sheetViews>
    <sheetView workbookViewId="0">
      <pane ySplit="3" topLeftCell="A1111" activePane="bottomLeft" state="frozen"/>
      <selection pane="bottomLeft" activeCell="J1126" sqref="J1126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5" activePane="bottomLeft" state="frozen"/>
      <selection pane="bottomLeft" activeCell="F599" sqref="F599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72" activePane="bottomLeft" state="frozen"/>
      <selection pane="bottomLeft" activeCell="G489" sqref="G489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406"/>
      <c r="B489" s="407"/>
    </row>
    <row r="490" spans="1:2" x14ac:dyDescent="0.25">
      <c r="A490" s="406"/>
      <c r="B490" s="407"/>
    </row>
    <row r="491" spans="1:2" x14ac:dyDescent="0.25">
      <c r="A491" s="406"/>
      <c r="B491" s="407"/>
    </row>
    <row r="492" spans="1:2" x14ac:dyDescent="0.25">
      <c r="A492" s="406"/>
      <c r="B492" s="407"/>
    </row>
    <row r="493" spans="1:2" x14ac:dyDescent="0.25">
      <c r="A493" s="406"/>
      <c r="B493" s="407"/>
    </row>
    <row r="494" spans="1:2" x14ac:dyDescent="0.25">
      <c r="A494" s="406"/>
      <c r="B494" s="407"/>
    </row>
    <row r="495" spans="1:2" x14ac:dyDescent="0.25">
      <c r="A495" s="406"/>
      <c r="B495" s="407"/>
    </row>
    <row r="496" spans="1:2" x14ac:dyDescent="0.25">
      <c r="A496" s="406"/>
      <c r="B496" s="407"/>
    </row>
    <row r="497" spans="1:2" x14ac:dyDescent="0.25">
      <c r="A497" s="406"/>
      <c r="B497" s="407"/>
    </row>
    <row r="498" spans="1:2" x14ac:dyDescent="0.25">
      <c r="A498" s="406"/>
      <c r="B498" s="407"/>
    </row>
    <row r="499" spans="1:2" x14ac:dyDescent="0.25">
      <c r="A499" s="406"/>
      <c r="B499" s="407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31" activePane="bottomLeft" state="frozen"/>
      <selection pane="bottomLeft" activeCell="K1341" sqref="K1341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5997.5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41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41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41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41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9" activePane="bottomLeft" state="frozen"/>
      <selection pane="bottomLeft" activeCell="J1342" sqref="J1342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9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9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39" si="59">+IF(F1329=0,"",C1329/F1329)</f>
        <v>2351.2215433039687</v>
      </c>
      <c r="C1329" s="37">
        <v>16150</v>
      </c>
      <c r="D1329" s="37">
        <f t="shared" ref="D1329:D1339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3" activePane="bottomLeft" state="frozen"/>
      <selection pane="bottomLeft" activeCell="L1338" sqref="L1337:L1338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9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9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9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9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6"/>
  <sheetViews>
    <sheetView zoomScale="85" zoomScaleNormal="85" workbookViewId="0">
      <pane ySplit="4" topLeftCell="A1326" activePane="bottomLeft" state="frozen"/>
      <selection pane="bottomLeft" activeCell="J1341" sqref="J1341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2398.4073083461813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6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6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6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6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3"/>
  <sheetViews>
    <sheetView zoomScale="115" zoomScaleNormal="115" workbookViewId="0">
      <pane ySplit="5" topLeftCell="A875" activePane="bottomLeft" state="frozen"/>
      <selection pane="bottomLeft" activeCell="H887" sqref="H887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3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3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3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3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I219" sqref="I219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8" si="38">+IF(F198=0,"",C198/F198)</f>
        <v>259.72002181648185</v>
      </c>
      <c r="C198" s="333">
        <v>1800</v>
      </c>
      <c r="D198" s="1">
        <f t="shared" ref="D198:D218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18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B32" sqref="B32:B33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3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3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33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x14ac:dyDescent="0.25">
      <c r="A34" s="408"/>
      <c r="B34" s="392"/>
      <c r="C34" s="392"/>
      <c r="D34" s="392"/>
      <c r="E34" s="392"/>
      <c r="F34" s="392"/>
      <c r="G34" s="392"/>
    </row>
    <row r="35" spans="1:7" x14ac:dyDescent="0.25">
      <c r="A35" s="408"/>
      <c r="B35" s="392"/>
      <c r="C35" s="392"/>
      <c r="D35" s="392"/>
      <c r="E35" s="392"/>
      <c r="F35" s="392"/>
      <c r="G35" s="392"/>
    </row>
    <row r="36" spans="1:7" x14ac:dyDescent="0.25">
      <c r="A36" s="408"/>
      <c r="B36" s="392"/>
      <c r="C36" s="392"/>
      <c r="D36" s="392"/>
      <c r="E36" s="392"/>
      <c r="F36" s="392"/>
      <c r="G36" s="392"/>
    </row>
    <row r="37" spans="1:7" x14ac:dyDescent="0.25">
      <c r="A37" s="408"/>
      <c r="B37" s="392"/>
      <c r="C37" s="392"/>
      <c r="D37" s="392"/>
      <c r="E37" s="392"/>
      <c r="F37" s="392"/>
      <c r="G37" s="392"/>
    </row>
    <row r="38" spans="1:7" x14ac:dyDescent="0.25">
      <c r="A38" s="408"/>
      <c r="B38" s="392"/>
      <c r="C38" s="392"/>
      <c r="D38" s="392"/>
      <c r="E38" s="392"/>
      <c r="F38" s="392"/>
      <c r="G38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workbookViewId="0">
      <pane xSplit="1" ySplit="5" topLeftCell="B197" activePane="bottomRight" state="frozen"/>
      <selection pane="topRight" activeCell="B1" sqref="B1"/>
      <selection pane="bottomLeft" activeCell="A6" sqref="A6"/>
      <selection pane="bottomRight" activeCell="L203" sqref="L203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5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5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5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5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2019-07-16T04:02:16Z</dcterms:modified>
</cp:coreProperties>
</file>