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200" windowHeight="817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04" i="16" l="1"/>
  <c r="D204" i="16" s="1"/>
  <c r="F204" i="16"/>
  <c r="G204" i="16"/>
  <c r="H204" i="16"/>
  <c r="B882" i="7"/>
  <c r="D882" i="7" s="1"/>
  <c r="F882" i="7"/>
  <c r="G882" i="7"/>
  <c r="H882" i="7"/>
  <c r="B1335" i="5"/>
  <c r="D1335" i="5" s="1"/>
  <c r="F1335" i="5"/>
  <c r="G1335" i="5"/>
  <c r="H1335" i="5"/>
  <c r="B1338" i="4"/>
  <c r="D1338" i="4" s="1"/>
  <c r="F1338" i="4"/>
  <c r="G1338" i="4"/>
  <c r="H1338" i="4"/>
  <c r="B1338" i="3"/>
  <c r="D1338" i="3" s="1"/>
  <c r="F1338" i="3"/>
  <c r="G1338" i="3"/>
  <c r="H1338" i="3"/>
  <c r="B1340" i="2"/>
  <c r="D1340" i="2"/>
  <c r="F1340" i="2"/>
  <c r="G1340" i="2"/>
  <c r="H1340" i="2"/>
  <c r="B32" i="17"/>
  <c r="D32" i="17"/>
  <c r="F32" i="17"/>
  <c r="G32" i="17"/>
  <c r="B217" i="15"/>
  <c r="D217" i="15" s="1"/>
  <c r="F217" i="15"/>
  <c r="G217" i="15"/>
  <c r="B203" i="16" l="1"/>
  <c r="D203" i="16" s="1"/>
  <c r="F203" i="16"/>
  <c r="G203" i="16"/>
  <c r="H203" i="16"/>
  <c r="B881" i="7"/>
  <c r="D881" i="7" s="1"/>
  <c r="F881" i="7"/>
  <c r="G881" i="7"/>
  <c r="H881" i="7"/>
  <c r="B1334" i="5"/>
  <c r="D1334" i="5" s="1"/>
  <c r="F1334" i="5"/>
  <c r="G1334" i="5"/>
  <c r="H1334" i="5"/>
  <c r="B1337" i="4"/>
  <c r="D1337" i="4" s="1"/>
  <c r="F1337" i="4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B216" i="15"/>
  <c r="D216" i="15" s="1"/>
  <c r="F216" i="15"/>
  <c r="G216" i="15"/>
  <c r="B202" i="16" l="1"/>
  <c r="D202" i="16" s="1"/>
  <c r="F202" i="16"/>
  <c r="G202" i="16"/>
  <c r="H202" i="16"/>
  <c r="B880" i="7"/>
  <c r="D880" i="7" s="1"/>
  <c r="F880" i="7"/>
  <c r="G880" i="7"/>
  <c r="H880" i="7"/>
  <c r="B1333" i="5"/>
  <c r="D1333" i="5" s="1"/>
  <c r="F1333" i="5"/>
  <c r="G1333" i="5"/>
  <c r="H1333" i="5"/>
  <c r="B1336" i="4"/>
  <c r="D1336" i="4" s="1"/>
  <c r="F1336" i="4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B215" i="15"/>
  <c r="D215" i="15" s="1"/>
  <c r="F215" i="15"/>
  <c r="G215" i="15"/>
  <c r="B201" i="16" l="1"/>
  <c r="D201" i="16"/>
  <c r="F201" i="16"/>
  <c r="G201" i="16"/>
  <c r="H201" i="16"/>
  <c r="B879" i="7"/>
  <c r="D879" i="7" s="1"/>
  <c r="F879" i="7"/>
  <c r="G879" i="7"/>
  <c r="H879" i="7"/>
  <c r="B1332" i="5"/>
  <c r="D1332" i="5" s="1"/>
  <c r="F1332" i="5"/>
  <c r="G1332" i="5"/>
  <c r="H1332" i="5"/>
  <c r="B1335" i="4"/>
  <c r="D1335" i="4" s="1"/>
  <c r="F1335" i="4"/>
  <c r="G1335" i="4"/>
  <c r="H1335" i="4"/>
  <c r="B1335" i="3"/>
  <c r="D1335" i="3" s="1"/>
  <c r="F1335" i="3"/>
  <c r="G1335" i="3"/>
  <c r="H1335" i="3"/>
  <c r="B1337" i="2"/>
  <c r="D1337" i="2" s="1"/>
  <c r="F1337" i="2"/>
  <c r="G1337" i="2"/>
  <c r="H1337" i="2"/>
  <c r="B29" i="17"/>
  <c r="D29" i="17" s="1"/>
  <c r="F29" i="17"/>
  <c r="G29" i="17"/>
  <c r="B214" i="15"/>
  <c r="D214" i="15" s="1"/>
  <c r="F214" i="15"/>
  <c r="G214" i="15"/>
  <c r="B200" i="16" l="1"/>
  <c r="D200" i="16" s="1"/>
  <c r="F200" i="16"/>
  <c r="G200" i="16"/>
  <c r="H200" i="16"/>
  <c r="B878" i="7"/>
  <c r="D878" i="7" s="1"/>
  <c r="F878" i="7"/>
  <c r="G878" i="7"/>
  <c r="H878" i="7"/>
  <c r="B1331" i="5"/>
  <c r="D1331" i="5" s="1"/>
  <c r="F1331" i="5"/>
  <c r="G1331" i="5"/>
  <c r="H1331" i="5"/>
  <c r="B1334" i="4"/>
  <c r="D1334" i="4" s="1"/>
  <c r="F1334" i="4"/>
  <c r="G1334" i="4"/>
  <c r="H1334" i="4"/>
  <c r="B1334" i="3"/>
  <c r="D1334" i="3" s="1"/>
  <c r="F1334" i="3"/>
  <c r="G1334" i="3"/>
  <c r="H1334" i="3"/>
  <c r="B1336" i="2"/>
  <c r="D1336" i="2" s="1"/>
  <c r="F1336" i="2"/>
  <c r="G1336" i="2"/>
  <c r="H1336" i="2"/>
  <c r="B28" i="17"/>
  <c r="D28" i="17" s="1"/>
  <c r="F28" i="17"/>
  <c r="G28" i="17"/>
  <c r="B213" i="15"/>
  <c r="D213" i="15" s="1"/>
  <c r="F213" i="15"/>
  <c r="G213" i="15"/>
  <c r="B199" i="16" l="1"/>
  <c r="D199" i="16" s="1"/>
  <c r="F199" i="16"/>
  <c r="G199" i="16"/>
  <c r="H199" i="16"/>
  <c r="B877" i="7"/>
  <c r="D877" i="7"/>
  <c r="F877" i="7"/>
  <c r="G877" i="7"/>
  <c r="H877" i="7"/>
  <c r="B1330" i="5"/>
  <c r="D1330" i="5" s="1"/>
  <c r="F1330" i="5"/>
  <c r="G1330" i="5"/>
  <c r="H1330" i="5"/>
  <c r="B1333" i="4"/>
  <c r="D1333" i="4" s="1"/>
  <c r="F1333" i="4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B212" i="15"/>
  <c r="D212" i="15" s="1"/>
  <c r="F212" i="15"/>
  <c r="G212" i="15"/>
  <c r="B211" i="15" l="1"/>
  <c r="D211" i="15" s="1"/>
  <c r="F211" i="15"/>
  <c r="G211" i="15"/>
  <c r="B198" i="16"/>
  <c r="D198" i="16" s="1"/>
  <c r="F198" i="16"/>
  <c r="G198" i="16"/>
  <c r="H198" i="16"/>
  <c r="F26" i="17"/>
  <c r="B26" i="17" s="1"/>
  <c r="D26" i="17" s="1"/>
  <c r="G26" i="17"/>
  <c r="B876" i="7"/>
  <c r="D876" i="7" s="1"/>
  <c r="F876" i="7"/>
  <c r="G876" i="7"/>
  <c r="H876" i="7"/>
  <c r="B1329" i="5"/>
  <c r="D1329" i="5" s="1"/>
  <c r="F1329" i="5"/>
  <c r="G1329" i="5"/>
  <c r="H1329" i="5"/>
  <c r="B1332" i="4"/>
  <c r="D1332" i="4" s="1"/>
  <c r="F1332" i="4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F25" i="17" l="1"/>
  <c r="B25" i="17" s="1"/>
  <c r="D25" i="17" s="1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F24" i="17"/>
  <c r="B24" i="17" s="1"/>
  <c r="D24" i="17" s="1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F23" i="17"/>
  <c r="B23" i="17" s="1"/>
  <c r="D23" i="17" s="1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B1328" i="4"/>
  <c r="D1328" i="4" s="1"/>
  <c r="F1328" i="4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B1327" i="4"/>
  <c r="D1327" i="4" s="1"/>
  <c r="F1327" i="4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<sst xmlns="http://schemas.openxmlformats.org/spreadsheetml/2006/main" count="4616" uniqueCount="1040">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</sst>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1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165" fontId="18" fillId="0" borderId="1" xfId="0" applyNumberFormat="1" applyFont="1" applyBorder="1"/>
    <xf numFmtId="43" fontId="18" fillId="0" borderId="1" xfId="1" applyFont="1" applyBorder="1"/>
    <xf numFmtId="165" fontId="26" fillId="0" borderId="1" xfId="0" applyNumberFormat="1" applyFont="1" applyBorder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51296"/>
        <c:axId val="50733824"/>
      </c:areaChart>
      <c:dateAx>
        <c:axId val="457512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07338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07338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7512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84608"/>
        <c:axId val="89286144"/>
      </c:areaChart>
      <c:dateAx>
        <c:axId val="892846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2861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286144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2846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80448"/>
        <c:axId val="84281984"/>
      </c:areaChart>
      <c:dateAx>
        <c:axId val="84280448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819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28198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804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18464"/>
        <c:axId val="84320256"/>
      </c:areaChart>
      <c:dateAx>
        <c:axId val="843184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3202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320256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3184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22656"/>
        <c:axId val="84424192"/>
      </c:areaChart>
      <c:dateAx>
        <c:axId val="8442265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424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4241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226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52480"/>
        <c:axId val="84454016"/>
      </c:areaChart>
      <c:dateAx>
        <c:axId val="8445248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45401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445401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524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15456"/>
        <c:axId val="84517248"/>
      </c:areaChart>
      <c:dateAx>
        <c:axId val="84515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517248"/>
        <c:crosses val="autoZero"/>
        <c:auto val="1"/>
        <c:lblOffset val="100"/>
        <c:baseTimeUnit val="days"/>
      </c:dateAx>
      <c:valAx>
        <c:axId val="8451724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515456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79328"/>
        <c:axId val="90580864"/>
      </c:areaChart>
      <c:dateAx>
        <c:axId val="905793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580864"/>
        <c:crosses val="autoZero"/>
        <c:auto val="1"/>
        <c:lblOffset val="100"/>
        <c:baseTimeUnit val="days"/>
      </c:dateAx>
      <c:valAx>
        <c:axId val="905808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5793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09536"/>
        <c:axId val="90611072"/>
      </c:areaChart>
      <c:dateAx>
        <c:axId val="906095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611072"/>
        <c:crosses val="autoZero"/>
        <c:auto val="1"/>
        <c:lblOffset val="100"/>
        <c:baseTimeUnit val="days"/>
      </c:dateAx>
      <c:valAx>
        <c:axId val="906110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6095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15456"/>
        <c:axId val="93316992"/>
      </c:areaChart>
      <c:dateAx>
        <c:axId val="93315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16992"/>
        <c:crosses val="autoZero"/>
        <c:auto val="1"/>
        <c:lblOffset val="100"/>
        <c:baseTimeUnit val="days"/>
      </c:dateAx>
      <c:valAx>
        <c:axId val="93316992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154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34080"/>
        <c:axId val="93535616"/>
      </c:lineChart>
      <c:dateAx>
        <c:axId val="935340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35616"/>
        <c:crosses val="autoZero"/>
        <c:auto val="1"/>
        <c:lblOffset val="100"/>
        <c:baseTimeUnit val="days"/>
      </c:dateAx>
      <c:valAx>
        <c:axId val="935356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3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41632"/>
        <c:axId val="50743168"/>
      </c:areaChart>
      <c:dateAx>
        <c:axId val="5074163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074316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074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7416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51328"/>
        <c:axId val="93652864"/>
      </c:areaChart>
      <c:dateAx>
        <c:axId val="936513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652864"/>
        <c:crosses val="autoZero"/>
        <c:auto val="1"/>
        <c:lblOffset val="100"/>
        <c:baseTimeUnit val="days"/>
      </c:dateAx>
      <c:valAx>
        <c:axId val="936528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6513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81536"/>
        <c:axId val="93683072"/>
      </c:areaChart>
      <c:dateAx>
        <c:axId val="936815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683072"/>
        <c:crosses val="autoZero"/>
        <c:auto val="1"/>
        <c:lblOffset val="100"/>
        <c:baseTimeUnit val="days"/>
      </c:dateAx>
      <c:valAx>
        <c:axId val="9368307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6815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11744"/>
        <c:axId val="94114944"/>
      </c:barChart>
      <c:dateAx>
        <c:axId val="937117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114944"/>
        <c:crosses val="autoZero"/>
        <c:auto val="1"/>
        <c:lblOffset val="100"/>
        <c:baseTimeUnit val="days"/>
      </c:dateAx>
      <c:valAx>
        <c:axId val="941149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1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22912"/>
        <c:axId val="43224448"/>
      </c:areaChart>
      <c:dateAx>
        <c:axId val="432229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43224448"/>
        <c:crosses val="autoZero"/>
        <c:auto val="1"/>
        <c:lblOffset val="100"/>
        <c:baseTimeUnit val="days"/>
      </c:dateAx>
      <c:valAx>
        <c:axId val="43224448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22291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27456"/>
        <c:axId val="93820032"/>
      </c:areaChart>
      <c:dateAx>
        <c:axId val="90627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820032"/>
        <c:crosses val="autoZero"/>
        <c:auto val="1"/>
        <c:lblOffset val="100"/>
        <c:baseTimeUnit val="days"/>
      </c:dateAx>
      <c:valAx>
        <c:axId val="93820032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6274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29536"/>
        <c:axId val="92079232"/>
      </c:lineChart>
      <c:catAx>
        <c:axId val="94129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79232"/>
        <c:crosses val="autoZero"/>
        <c:auto val="1"/>
        <c:lblAlgn val="ctr"/>
        <c:lblOffset val="100"/>
        <c:noMultiLvlLbl val="0"/>
      </c:catAx>
      <c:valAx>
        <c:axId val="92079232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1295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07904"/>
        <c:axId val="92109440"/>
      </c:lineChart>
      <c:dateAx>
        <c:axId val="921079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109440"/>
        <c:crosses val="autoZero"/>
        <c:auto val="1"/>
        <c:lblOffset val="100"/>
        <c:baseTimeUnit val="days"/>
      </c:dateAx>
      <c:valAx>
        <c:axId val="921094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10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56128"/>
        <c:axId val="94282496"/>
      </c:areaChart>
      <c:dateAx>
        <c:axId val="942561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282496"/>
        <c:crosses val="autoZero"/>
        <c:auto val="1"/>
        <c:lblOffset val="100"/>
        <c:baseTimeUnit val="days"/>
      </c:dateAx>
      <c:valAx>
        <c:axId val="9428249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256128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89536"/>
        <c:axId val="96291072"/>
      </c:areaChart>
      <c:dateAx>
        <c:axId val="962895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6291072"/>
        <c:crosses val="autoZero"/>
        <c:auto val="1"/>
        <c:lblOffset val="100"/>
        <c:baseTimeUnit val="days"/>
      </c:dateAx>
      <c:valAx>
        <c:axId val="962910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2895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1552"/>
        <c:axId val="96313344"/>
      </c:lineChart>
      <c:dateAx>
        <c:axId val="963115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313344"/>
        <c:crosses val="autoZero"/>
        <c:auto val="1"/>
        <c:lblOffset val="100"/>
        <c:baseTimeUnit val="days"/>
      </c:dateAx>
      <c:valAx>
        <c:axId val="963133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311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18688"/>
        <c:axId val="84020224"/>
      </c:areaChart>
      <c:dateAx>
        <c:axId val="840186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202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02022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186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45536"/>
        <c:axId val="95747072"/>
      </c:areaChart>
      <c:dateAx>
        <c:axId val="957455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5747072"/>
        <c:crosses val="autoZero"/>
        <c:auto val="1"/>
        <c:lblOffset val="100"/>
        <c:baseTimeUnit val="days"/>
      </c:dateAx>
      <c:valAx>
        <c:axId val="957470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57455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43392"/>
        <c:axId val="96044928"/>
      </c:areaChart>
      <c:dateAx>
        <c:axId val="960433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6044928"/>
        <c:crosses val="autoZero"/>
        <c:auto val="1"/>
        <c:lblOffset val="100"/>
        <c:baseTimeUnit val="days"/>
      </c:dateAx>
      <c:valAx>
        <c:axId val="960449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0433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65408"/>
        <c:axId val="96066944"/>
      </c:lineChart>
      <c:dateAx>
        <c:axId val="960654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066944"/>
        <c:crosses val="autoZero"/>
        <c:auto val="1"/>
        <c:lblOffset val="100"/>
        <c:baseTimeUnit val="days"/>
      </c:dateAx>
      <c:valAx>
        <c:axId val="9606694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0654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62176"/>
        <c:axId val="96163712"/>
      </c:areaChart>
      <c:dateAx>
        <c:axId val="961621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6163712"/>
        <c:crosses val="autoZero"/>
        <c:auto val="1"/>
        <c:lblOffset val="100"/>
        <c:baseTimeUnit val="days"/>
      </c:dateAx>
      <c:valAx>
        <c:axId val="96163712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162176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99968"/>
        <c:axId val="96501760"/>
      </c:areaChart>
      <c:dateAx>
        <c:axId val="96499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6501760"/>
        <c:crosses val="autoZero"/>
        <c:auto val="1"/>
        <c:lblOffset val="100"/>
        <c:baseTimeUnit val="days"/>
      </c:dateAx>
      <c:valAx>
        <c:axId val="96501760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64999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60800"/>
        <c:axId val="102062336"/>
      </c:areaChart>
      <c:dateAx>
        <c:axId val="102060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062336"/>
        <c:crosses val="autoZero"/>
        <c:auto val="1"/>
        <c:lblOffset val="100"/>
        <c:baseTimeUnit val="days"/>
      </c:dateAx>
      <c:valAx>
        <c:axId val="102062336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060800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28032"/>
        <c:axId val="84050304"/>
      </c:areaChart>
      <c:dateAx>
        <c:axId val="840280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503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05030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280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78976"/>
        <c:axId val="84080512"/>
      </c:areaChart>
      <c:dateAx>
        <c:axId val="84078976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080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080512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789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00608"/>
        <c:axId val="84102144"/>
      </c:areaChart>
      <c:catAx>
        <c:axId val="841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02144"/>
        <c:crosses val="autoZero"/>
        <c:auto val="1"/>
        <c:lblAlgn val="ctr"/>
        <c:lblOffset val="100"/>
        <c:noMultiLvlLbl val="0"/>
      </c:catAx>
      <c:valAx>
        <c:axId val="8410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006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34528"/>
        <c:axId val="84140416"/>
      </c:areaChart>
      <c:dateAx>
        <c:axId val="8413452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14041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4140416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345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43200"/>
        <c:axId val="84244736"/>
      </c:lineChart>
      <c:dateAx>
        <c:axId val="8424320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44736"/>
        <c:crosses val="autoZero"/>
        <c:auto val="1"/>
        <c:lblOffset val="100"/>
        <c:baseTimeUnit val="days"/>
      </c:dateAx>
      <c:valAx>
        <c:axId val="842447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4320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57024"/>
        <c:axId val="89264128"/>
      </c:lineChart>
      <c:dateAx>
        <c:axId val="8425702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264128"/>
        <c:crosses val="autoZero"/>
        <c:auto val="1"/>
        <c:lblOffset val="100"/>
        <c:baseTimeUnit val="days"/>
      </c:dateAx>
      <c:valAx>
        <c:axId val="892641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5702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8" sqref="L8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5" t="s">
        <v>1015</v>
      </c>
      <c r="B1" s="415"/>
      <c r="C1" s="415"/>
      <c r="D1" s="415"/>
      <c r="E1" s="415"/>
      <c r="F1" s="415"/>
      <c r="G1" s="415"/>
      <c r="H1" s="415"/>
      <c r="I1" s="415"/>
      <c r="J1" s="139"/>
      <c r="K1" s="302"/>
      <c r="L1" s="177"/>
      <c r="M1" s="140"/>
    </row>
    <row r="2" spans="1:13" x14ac:dyDescent="0.25">
      <c r="A2" s="416" t="s">
        <v>21</v>
      </c>
      <c r="B2" s="416"/>
      <c r="C2" s="416"/>
      <c r="D2" s="416"/>
      <c r="E2" s="394">
        <v>43661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46800</v>
      </c>
      <c r="E5" s="296">
        <f>+IF(ISERROR(VLOOKUP($E$2,Cu!$A$5:$H$1642,7,0)),0,VLOOKUP($E$2,Cu!$A$5:$H$1642,7,0))</f>
        <v>140</v>
      </c>
      <c r="F5" s="291" t="s">
        <v>3</v>
      </c>
      <c r="G5" s="290">
        <f>+IF(ISERROR(VLOOKUP($E$2,Cu!$A$5:$H$1642,2,0)),0,VLOOKUP($E$2,Cu!$A$5:$H$1642,2,0))</f>
        <v>6810.7499246888237</v>
      </c>
      <c r="H5" s="290">
        <f>+IF(ISERROR(VLOOKUP($E$2,Cu!$A$5:$H$1642,4,0)),0,VLOOKUP($E$2,Cu!$A$5:$H$1642,4,0))</f>
        <v>5821.1537817853196</v>
      </c>
      <c r="I5" s="404">
        <f>+IF(ISERROR(VLOOKUP($E$2,Cu!$A$5:$H$1999,5,0)),0,VLOOKUP($E$2,Cu!$A$5:$H$1999,5,0))</f>
        <v>5950</v>
      </c>
      <c r="J5" s="387">
        <f>+IF(ISERROR(VLOOKUP($E$2,Cu!$A$5:$H$1642,8,0)),0,VLOOKUP($E$2,Cu!$A$5:$H$1642,8,0))</f>
        <v>25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16000</v>
      </c>
      <c r="E6" s="296">
        <f>+IF(ISERROR(VLOOKUP($E$2,Pb!$A$5:$H$1987,7,0)),0,VLOOKUP($E$2,Pb!$A$5:$H$1987,7,0))</f>
        <v>-50</v>
      </c>
      <c r="F6" s="291" t="s">
        <v>3</v>
      </c>
      <c r="G6" s="290">
        <f>+IF(ISERROR(VLOOKUP($E$2,Pb!$A$5:$H$1987,2,0)),0,VLOOKUP($E$2,Pb!$A$5:$H$1987,2,0))</f>
        <v>2328.4615127141278</v>
      </c>
      <c r="H6" s="290">
        <f>+IF(ISERROR(VLOOKUP($E$2,Pb!$A$5:$H$1987,4,0)),0,VLOOKUP($E$2,Pb!$A$5:$H$1987,4,0))</f>
        <v>1990.1380450548102</v>
      </c>
      <c r="I6" s="404">
        <f>+IF(ISERROR(VLOOKUP($E$2,Pb!$A$5:$H$1987,5,0)),0,VLOOKUP($E$2,Pb!$A$5:$H$1987,5,0))</f>
        <v>1972</v>
      </c>
      <c r="J6" s="387">
        <f>+IF(ISERROR(VLOOKUP($E$2,Pb!$A$5:$H$1642,8,0)),0,VLOOKUP($E$2,Pb!$A$5:$H$1642,8,0))</f>
        <v>22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3616</v>
      </c>
      <c r="E7" s="296">
        <f>+IF(ISERROR(VLOOKUP($E$2,Ag!$A$5:$H$1986,7,0)),0,VLOOKUP($E$2,Ag!$A$5:$H$1986,7,0))</f>
        <v>5</v>
      </c>
      <c r="F7" s="291" t="s">
        <v>6</v>
      </c>
      <c r="G7" s="290">
        <f>+IF(ISERROR(VLOOKUP($E$2,Ag!$A$5:$H$1517,2,0)),0,VLOOKUP($E$2,Ag!$A$5:$H$1517,2,0))</f>
        <v>526.23230187339288</v>
      </c>
      <c r="H7" s="290">
        <f>+IF(ISERROR(VLOOKUP($E$2,Ag!$A$5:$H$1517,4,0)),0,VLOOKUP($E$2,Ag!$A$5:$H$1517,4,0))</f>
        <v>449.77119818238708</v>
      </c>
      <c r="I7" s="404">
        <f>+IF(ISERROR(VLOOKUP($E$2,Ag!$A$5:$H$1517,5,0)),0,VLOOKUP($E$2,Ag!$A$5:$H$1517,5,0))</f>
        <v>488.69</v>
      </c>
      <c r="J7" s="387">
        <f>+IF(ISERROR(VLOOKUP($E$2,Ag!$A$5:$H$1642,8,0)),0,VLOOKUP($E$2,Ag!$A$5:$H$1642,8,0))</f>
        <v>2.8899999999999864</v>
      </c>
      <c r="K7" s="222"/>
      <c r="L7" s="3"/>
      <c r="M7" s="147" t="s">
        <v>1039</v>
      </c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19280</v>
      </c>
      <c r="E8" s="296">
        <f>+IF(ISERROR(VLOOKUP($E$2,Zn!$A$5:$H$2994,7,0)),0,VLOOKUP($E$2,Zn!$A$5:$H$2994,7,0))</f>
        <v>150</v>
      </c>
      <c r="F8" s="291" t="s">
        <v>3</v>
      </c>
      <c r="G8" s="290">
        <f>+IF(ISERROR(VLOOKUP($E$2,Zn!$A$5:$H$2994,2,0)),0,VLOOKUP($E$2,Zn!$A$5:$H$2994,2,0))</f>
        <v>2805.7961228205236</v>
      </c>
      <c r="H8" s="290">
        <f>+IF(ISERROR(VLOOKUP($E$2,Zn!$A$5:$H$2994,4,0)),0,VLOOKUP($E$2,Zn!$A$5:$H$2994,4,0))</f>
        <v>2398.1163442910461</v>
      </c>
      <c r="I8" s="404">
        <f>+IF(ISERROR(VLOOKUP($E$2,Zn!$A$5:$H$2994,5,0)),0,VLOOKUP($E$2,Zn!$A$5:$H$2994,5,0))</f>
        <v>2426.5</v>
      </c>
      <c r="J8" s="387">
        <f>+IF(ISERROR(VLOOKUP($E$2,Zn!$A$5:$H$1642,8,0)),0,VLOOKUP($E$2,Zn!$A$5:$H$1642,8,0))</f>
        <v>22.5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106150</v>
      </c>
      <c r="E9" s="296">
        <f>+IF(ISERROR(VLOOKUP($E$2,Ni!$A$6:$H$2996,7,0)),0,VLOOKUP($E$2,Ni!$A$6:$H$2996,7,0))</f>
        <v>2500</v>
      </c>
      <c r="F9" s="291" t="s">
        <v>3</v>
      </c>
      <c r="G9" s="290">
        <f>+IF(ISERROR(VLOOKUP($E$2,Ni!$A$6:$H$2996,2,0)),0,VLOOKUP($E$2,Ni!$A$6:$H$2996,2,0))</f>
        <v>15447.886848412791</v>
      </c>
      <c r="H9" s="290">
        <f>+IF(ISERROR(VLOOKUP($E$2,Ni!$A$6:$H$2996,4,0)),0,VLOOKUP($E$2,Ni!$A$6:$H$2996,4,0))</f>
        <v>13203.322092660506</v>
      </c>
      <c r="I9" s="404">
        <f>+IF(ISERROR(VLOOKUP($E$2,Ni!$A$6:$H$2996,5,0)),0,VLOOKUP($E$2,Ni!$A$6:$H$2996,5,0))</f>
        <v>13205</v>
      </c>
      <c r="J9" s="387">
        <f>+IF(ISERROR(VLOOKUP($E$2,Ni!$A$5:$H$1642,8,0)),0,VLOOKUP($E$2,Ni!$A$5:$H$1642,8,0))</f>
        <v>-704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261.95192018033936</v>
      </c>
      <c r="H10" s="290">
        <f>+IF(ISERROR(VLOOKUP($E$2,Coke!$A$6:$H$2997,4,0)),0,VLOOKUP($E$2,Coke!$A$6:$H$2997,4,0))</f>
        <v>223.89053006866612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4025</v>
      </c>
      <c r="E11" s="296">
        <f>+IF(ISERROR(VLOOKUP($E$2,Steel!$A$6:$H$2995,7,0)),0,VLOOKUP($E$2,Steel!$A$6:$H$2995,7,0))</f>
        <v>-10</v>
      </c>
      <c r="F11" s="291" t="s">
        <v>3</v>
      </c>
      <c r="G11" s="290">
        <f>+IF(ISERROR(VLOOKUP($E$2,Steel!$A$6:$H$2995,2,0)),0,VLOOKUP($E$2,Steel!$A$6:$H$2995,2,0))</f>
        <v>585.75359929214778</v>
      </c>
      <c r="H11" s="290">
        <f>+IF(ISERROR(VLOOKUP($E$2,Steel!$A$6:$H$2995,4,0)),0,VLOOKUP($E$2,Steel!$A$6:$H$2995,4,0))</f>
        <v>500.64410195910068</v>
      </c>
      <c r="I11" s="404">
        <f>+IF(ISERROR(VLOOKUP($E$2,Steel!$A$6:$H$2995,5,0)),0,VLOOKUP($E$2,Steel!$A$6:$H$2995,5,0))</f>
        <v>472</v>
      </c>
      <c r="J11" s="387">
        <f>+IF(ISERROR(VLOOKUP($E$2,Steel!$A$5:$H$1642,8,0)),0,VLOOKUP($E$2,Steel!$A$5:$H$1642,8,0))</f>
        <v>-4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902</v>
      </c>
      <c r="E12" s="296">
        <f>+IF(ISERROR(VLOOKUP($E$2,'Quặng Sắt'!$A$6:$H$2995,7,0)),0,VLOOKUP($E$2,'Quặng Sắt'!$A$6:$H$2995,7,0))</f>
        <v>0</v>
      </c>
      <c r="F12" s="291" t="s">
        <v>2</v>
      </c>
      <c r="G12" s="290">
        <f>+IF(ISERROR(VLOOKUP($E$2,'Quặng Sắt'!$A$6:$H$2995,2,0)),0,VLOOKUP($E$2,'Quặng Sắt'!$A$6:$H$2995,2,0))</f>
        <v>131.26701777925894</v>
      </c>
      <c r="H12" s="290">
        <f>+IF(ISERROR(VLOOKUP($E$2,'Quặng Sắt'!$A$6:$H$2995,4,0)),0,VLOOKUP($E$2,'Quặng Sắt'!$A$6:$H$2995,4,0))</f>
        <v>112.19403228996491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3404</v>
      </c>
      <c r="E16" s="417" t="s">
        <v>1000</v>
      </c>
      <c r="F16" s="417"/>
      <c r="G16" s="417"/>
      <c r="H16" s="417"/>
      <c r="I16" s="417"/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23260</v>
      </c>
      <c r="E17" s="417" t="s">
        <v>1003</v>
      </c>
      <c r="F17" s="417"/>
      <c r="G17" s="417"/>
      <c r="H17" s="417"/>
      <c r="I17" s="417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6.8714899999999997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8" t="s">
        <v>17</v>
      </c>
      <c r="B19" s="418"/>
      <c r="C19" s="418"/>
      <c r="D19" s="418"/>
      <c r="E19" s="418"/>
      <c r="F19" s="418"/>
      <c r="G19" s="418"/>
      <c r="H19" s="418"/>
      <c r="I19" s="418"/>
    </row>
    <row r="20" spans="1:12" ht="15.75" customHeight="1" x14ac:dyDescent="0.25">
      <c r="A20" s="412" t="s">
        <v>656</v>
      </c>
      <c r="B20" s="413"/>
      <c r="C20" s="412" t="s">
        <v>18</v>
      </c>
      <c r="D20" s="414"/>
      <c r="E20" s="414"/>
      <c r="F20" s="414"/>
      <c r="G20" s="414"/>
      <c r="H20" s="414"/>
      <c r="I20" s="414"/>
    </row>
    <row r="35" spans="1:12" ht="15" customHeight="1" x14ac:dyDescent="0.25">
      <c r="A35" s="410" t="s">
        <v>657</v>
      </c>
      <c r="B35" s="410"/>
      <c r="C35" s="411" t="s">
        <v>4</v>
      </c>
      <c r="D35" s="411"/>
      <c r="E35" s="411"/>
      <c r="F35" s="411"/>
      <c r="G35" s="411"/>
      <c r="H35" s="411"/>
      <c r="I35" s="411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10" t="s">
        <v>705</v>
      </c>
      <c r="B50" s="410"/>
      <c r="C50" s="411" t="s">
        <v>706</v>
      </c>
      <c r="D50" s="411"/>
      <c r="E50" s="411"/>
      <c r="F50" s="411"/>
      <c r="G50" s="411"/>
      <c r="H50" s="411"/>
      <c r="I50" s="411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10" t="s">
        <v>721</v>
      </c>
      <c r="B68" s="410"/>
      <c r="C68" s="411" t="s">
        <v>722</v>
      </c>
      <c r="D68" s="411"/>
      <c r="E68" s="411"/>
      <c r="F68" s="411"/>
      <c r="G68" s="411"/>
      <c r="H68" s="411"/>
      <c r="I68" s="411"/>
    </row>
    <row r="83" spans="1:9" x14ac:dyDescent="0.25">
      <c r="A83" s="410" t="s">
        <v>759</v>
      </c>
      <c r="B83" s="410"/>
      <c r="C83" s="411" t="s">
        <v>760</v>
      </c>
      <c r="D83" s="411"/>
      <c r="E83" s="411"/>
      <c r="F83" s="411"/>
      <c r="G83" s="411"/>
      <c r="H83" s="411"/>
      <c r="I83" s="411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6"/>
  <sheetViews>
    <sheetView workbookViewId="0">
      <pane ySplit="3" topLeftCell="A1111" activePane="bottomLeft" state="frozen"/>
      <selection pane="bottomLeft" activeCell="E1125" sqref="E1125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7" t="s">
        <v>1016</v>
      </c>
      <c r="B1" s="428"/>
      <c r="C1" s="428"/>
      <c r="D1" s="428"/>
      <c r="E1" s="428"/>
      <c r="F1" s="428"/>
      <c r="G1" s="428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92" activePane="bottomLeft" state="frozen"/>
      <selection pane="bottomLeft" activeCell="G608" sqref="G608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133"/>
      <c r="B608" s="297"/>
    </row>
    <row r="609" spans="1:2" ht="15.75" x14ac:dyDescent="0.25">
      <c r="A609" s="133"/>
      <c r="B609" s="297"/>
    </row>
    <row r="610" spans="1:2" ht="15.75" x14ac:dyDescent="0.25">
      <c r="A610" s="133"/>
      <c r="B610" s="297"/>
    </row>
    <row r="611" spans="1:2" ht="15.75" x14ac:dyDescent="0.25">
      <c r="A611" s="133"/>
      <c r="B611" s="297"/>
    </row>
    <row r="612" spans="1:2" ht="15.75" x14ac:dyDescent="0.25">
      <c r="A612" s="133"/>
      <c r="B612" s="297"/>
    </row>
    <row r="613" spans="1:2" ht="15.75" x14ac:dyDescent="0.25">
      <c r="A613" s="133"/>
      <c r="B613" s="297"/>
    </row>
    <row r="614" spans="1:2" ht="15.75" x14ac:dyDescent="0.25">
      <c r="A614" s="133"/>
      <c r="B614" s="297"/>
    </row>
    <row r="615" spans="1:2" ht="15.75" x14ac:dyDescent="0.25">
      <c r="A615" s="133"/>
      <c r="B615" s="297"/>
    </row>
    <row r="616" spans="1:2" ht="15.75" x14ac:dyDescent="0.25">
      <c r="A616" s="133"/>
      <c r="B616" s="297"/>
    </row>
    <row r="617" spans="1:2" ht="15.75" x14ac:dyDescent="0.25">
      <c r="A617" s="133"/>
      <c r="B617" s="297"/>
    </row>
    <row r="618" spans="1:2" ht="15.75" x14ac:dyDescent="0.25">
      <c r="A618" s="133"/>
      <c r="B618" s="297"/>
    </row>
    <row r="619" spans="1:2" ht="15.75" x14ac:dyDescent="0.25">
      <c r="A619" s="133"/>
      <c r="B619" s="297"/>
    </row>
    <row r="620" spans="1:2" ht="15.75" x14ac:dyDescent="0.25">
      <c r="A620" s="133"/>
      <c r="B620" s="297"/>
    </row>
    <row r="621" spans="1:2" ht="15.75" x14ac:dyDescent="0.25">
      <c r="A621" s="133"/>
      <c r="B621" s="297"/>
    </row>
    <row r="622" spans="1:2" ht="15.75" x14ac:dyDescent="0.25">
      <c r="A622" s="133"/>
      <c r="B622" s="297"/>
    </row>
    <row r="623" spans="1:2" ht="15.75" x14ac:dyDescent="0.25">
      <c r="A623" s="133"/>
      <c r="B623" s="297"/>
    </row>
    <row r="624" spans="1:2" ht="15.75" x14ac:dyDescent="0.25">
      <c r="A624" s="133"/>
      <c r="B624" s="297"/>
    </row>
    <row r="625" spans="1:2" ht="15.75" x14ac:dyDescent="0.25">
      <c r="A625" s="133"/>
      <c r="B625" s="297"/>
    </row>
    <row r="626" spans="1:2" ht="15.75" x14ac:dyDescent="0.25">
      <c r="A626" s="133"/>
      <c r="B626" s="297"/>
    </row>
    <row r="627" spans="1:2" ht="15.75" x14ac:dyDescent="0.25">
      <c r="A627" s="133"/>
      <c r="B627" s="297"/>
    </row>
    <row r="628" spans="1:2" ht="15.75" x14ac:dyDescent="0.25">
      <c r="A628" s="133"/>
      <c r="B628" s="297"/>
    </row>
    <row r="629" spans="1:2" ht="15.75" x14ac:dyDescent="0.25">
      <c r="A629" s="133"/>
      <c r="B629" s="297"/>
    </row>
    <row r="630" spans="1:2" ht="15.75" x14ac:dyDescent="0.25">
      <c r="A630" s="133"/>
      <c r="B630" s="297"/>
    </row>
    <row r="631" spans="1:2" ht="15.75" x14ac:dyDescent="0.25">
      <c r="A631" s="133"/>
      <c r="B631" s="297"/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3"/>
  <sheetViews>
    <sheetView workbookViewId="0">
      <pane ySplit="3" topLeftCell="A472" activePane="bottomLeft" state="frozen"/>
      <selection pane="bottomLeft" activeCell="L481" sqref="L481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9" t="s">
        <v>1014</v>
      </c>
      <c r="B1" s="430"/>
      <c r="C1" s="430"/>
      <c r="D1" s="430"/>
      <c r="E1" s="430"/>
      <c r="F1" s="430"/>
      <c r="G1" s="430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406"/>
      <c r="B488" s="407"/>
    </row>
    <row r="489" spans="1:2" x14ac:dyDescent="0.25">
      <c r="A489" s="406"/>
      <c r="B489" s="407"/>
    </row>
    <row r="490" spans="1:2" x14ac:dyDescent="0.25">
      <c r="A490" s="406"/>
      <c r="B490" s="407"/>
    </row>
    <row r="491" spans="1:2" x14ac:dyDescent="0.25">
      <c r="A491" s="406"/>
      <c r="B491" s="407"/>
    </row>
    <row r="492" spans="1:2" x14ac:dyDescent="0.25">
      <c r="A492" s="406"/>
      <c r="B492" s="407"/>
    </row>
    <row r="493" spans="1:2" x14ac:dyDescent="0.25">
      <c r="A493" s="406"/>
      <c r="B493" s="407"/>
    </row>
    <row r="494" spans="1:2" x14ac:dyDescent="0.25">
      <c r="A494" s="406"/>
      <c r="B494" s="407"/>
    </row>
    <row r="495" spans="1:2" x14ac:dyDescent="0.25">
      <c r="A495" s="406"/>
      <c r="B495" s="407"/>
    </row>
    <row r="496" spans="1:2" x14ac:dyDescent="0.25">
      <c r="A496" s="406"/>
      <c r="B496" s="407"/>
    </row>
    <row r="497" spans="1:2" x14ac:dyDescent="0.25">
      <c r="A497" s="406"/>
      <c r="B497" s="407"/>
    </row>
    <row r="498" spans="1:2" x14ac:dyDescent="0.25">
      <c r="A498" s="406"/>
      <c r="B498" s="407"/>
    </row>
    <row r="499" spans="1:2" x14ac:dyDescent="0.25">
      <c r="A499" s="406"/>
      <c r="B499" s="407"/>
    </row>
    <row r="500" spans="1:2" x14ac:dyDescent="0.25">
      <c r="A500" s="406"/>
      <c r="B500" s="407"/>
    </row>
    <row r="501" spans="1:2" x14ac:dyDescent="0.25">
      <c r="A501" s="406"/>
      <c r="B501" s="407"/>
    </row>
    <row r="502" spans="1:2" x14ac:dyDescent="0.25">
      <c r="A502" s="406"/>
      <c r="B502" s="407"/>
    </row>
    <row r="503" spans="1:2" x14ac:dyDescent="0.25">
      <c r="A503" s="406"/>
      <c r="B503" s="407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31" activePane="bottomLeft" state="frozen"/>
      <selection pane="bottomLeft" activeCell="E1340" sqref="E1340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9" t="s">
        <v>749</v>
      </c>
      <c r="B1" s="419"/>
      <c r="C1" s="419"/>
      <c r="D1" s="419"/>
      <c r="E1" s="419"/>
      <c r="F1" s="419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20" t="s">
        <v>750</v>
      </c>
      <c r="C3" s="421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5950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40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40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40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40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181"/>
      <c r="B1341" s="37"/>
      <c r="C1341" s="231"/>
      <c r="D1341" s="37"/>
      <c r="E1341" s="231"/>
      <c r="F1341" s="37"/>
    </row>
    <row r="1342" spans="1:8" x14ac:dyDescent="0.25">
      <c r="A1342" s="181"/>
      <c r="B1342" s="37"/>
      <c r="C1342" s="231"/>
      <c r="D1342" s="37"/>
      <c r="E1342" s="231"/>
      <c r="F1342" s="37"/>
    </row>
    <row r="1343" spans="1:8" x14ac:dyDescent="0.25">
      <c r="A1343" s="181"/>
      <c r="B1343" s="37"/>
      <c r="C1343" s="231"/>
      <c r="D1343" s="37"/>
      <c r="E1343" s="231"/>
      <c r="F1343" s="37"/>
    </row>
    <row r="1344" spans="1:8" x14ac:dyDescent="0.25">
      <c r="A1344" s="181"/>
      <c r="B1344" s="37"/>
      <c r="C1344" s="231"/>
      <c r="D1344" s="37"/>
      <c r="E1344" s="231"/>
      <c r="F1344" s="37"/>
    </row>
    <row r="1345" spans="1:6" x14ac:dyDescent="0.25">
      <c r="A1345" s="181"/>
      <c r="B1345" s="37"/>
      <c r="C1345" s="231"/>
      <c r="D1345" s="37"/>
      <c r="E1345" s="231"/>
      <c r="F1345" s="37"/>
    </row>
    <row r="1346" spans="1:6" x14ac:dyDescent="0.25">
      <c r="A1346" s="181"/>
      <c r="B1346" s="37"/>
      <c r="C1346" s="231"/>
      <c r="D1346" s="37"/>
      <c r="E1346" s="231"/>
      <c r="F1346" s="37"/>
    </row>
    <row r="1347" spans="1:6" x14ac:dyDescent="0.25">
      <c r="A1347" s="181"/>
      <c r="B1347" s="37"/>
      <c r="C1347" s="231"/>
      <c r="D1347" s="37"/>
      <c r="E1347" s="231"/>
      <c r="F1347" s="37"/>
    </row>
    <row r="1348" spans="1:6" x14ac:dyDescent="0.25">
      <c r="A1348" s="181"/>
      <c r="B1348" s="37"/>
      <c r="C1348" s="231"/>
      <c r="D1348" s="37"/>
      <c r="E1348" s="231"/>
      <c r="F1348" s="37"/>
    </row>
    <row r="1349" spans="1:6" x14ac:dyDescent="0.25">
      <c r="A1349" s="181"/>
      <c r="B1349" s="37"/>
      <c r="C1349" s="231"/>
      <c r="D1349" s="37"/>
      <c r="E1349" s="231"/>
      <c r="F1349" s="37"/>
    </row>
    <row r="1350" spans="1:6" x14ac:dyDescent="0.25">
      <c r="A1350" s="181"/>
      <c r="B1350" s="37"/>
      <c r="C1350" s="231"/>
      <c r="D1350" s="37"/>
      <c r="E1350" s="231"/>
      <c r="F1350" s="37"/>
    </row>
    <row r="1351" spans="1:6" x14ac:dyDescent="0.25">
      <c r="A1351" s="181"/>
      <c r="B1351" s="37"/>
      <c r="C1351" s="231"/>
      <c r="D1351" s="37"/>
      <c r="E1351" s="231"/>
      <c r="F1351" s="37"/>
    </row>
    <row r="1352" spans="1:6" x14ac:dyDescent="0.25">
      <c r="A1352" s="181"/>
      <c r="B1352" s="37"/>
      <c r="C1352" s="231"/>
      <c r="D1352" s="37"/>
      <c r="E1352" s="231"/>
      <c r="F1352" s="37"/>
    </row>
    <row r="1353" spans="1:6" x14ac:dyDescent="0.25">
      <c r="A1353" s="181"/>
      <c r="B1353" s="37"/>
      <c r="C1353" s="231"/>
      <c r="D1353" s="37"/>
      <c r="E1353" s="231"/>
      <c r="F1353" s="37"/>
    </row>
    <row r="1354" spans="1:6" x14ac:dyDescent="0.25">
      <c r="A1354" s="181"/>
      <c r="B1354" s="37"/>
      <c r="C1354" s="231"/>
      <c r="D1354" s="37"/>
      <c r="E1354" s="231"/>
      <c r="F1354" s="37"/>
    </row>
    <row r="1355" spans="1:6" x14ac:dyDescent="0.25">
      <c r="A1355" s="181"/>
      <c r="B1355" s="37"/>
      <c r="C1355" s="231"/>
      <c r="D1355" s="37"/>
      <c r="E1355" s="231"/>
      <c r="F1355" s="37"/>
    </row>
    <row r="1356" spans="1:6" x14ac:dyDescent="0.25">
      <c r="A1356" s="181"/>
      <c r="B1356" s="37"/>
      <c r="C1356" s="231"/>
      <c r="D1356" s="37"/>
      <c r="E1356" s="231"/>
      <c r="F1356" s="37"/>
    </row>
    <row r="1357" spans="1:6" x14ac:dyDescent="0.25">
      <c r="A1357" s="181"/>
      <c r="B1357" s="37"/>
      <c r="C1357" s="231"/>
      <c r="D1357" s="37"/>
      <c r="E1357" s="231"/>
      <c r="F1357" s="37"/>
    </row>
    <row r="1358" spans="1:6" x14ac:dyDescent="0.25">
      <c r="A1358" s="181"/>
      <c r="B1358" s="37"/>
      <c r="C1358" s="231"/>
      <c r="D1358" s="37"/>
      <c r="E1358" s="231"/>
      <c r="F1358" s="37"/>
    </row>
    <row r="1359" spans="1:6" x14ac:dyDescent="0.25">
      <c r="A1359" s="181"/>
      <c r="B1359" s="37"/>
      <c r="C1359" s="231"/>
      <c r="D1359" s="37"/>
      <c r="E1359" s="231"/>
      <c r="F1359" s="37"/>
    </row>
    <row r="1360" spans="1:6" x14ac:dyDescent="0.25">
      <c r="A1360" s="181"/>
      <c r="B1360" s="37"/>
      <c r="C1360" s="231"/>
      <c r="D1360" s="37"/>
      <c r="E1360" s="231"/>
      <c r="F1360" s="37"/>
    </row>
    <row r="1361" spans="1:6" x14ac:dyDescent="0.25">
      <c r="A1361" s="181"/>
      <c r="B1361" s="37"/>
      <c r="C1361" s="231"/>
      <c r="D1361" s="37"/>
      <c r="E1361" s="231"/>
      <c r="F1361" s="37"/>
    </row>
    <row r="1362" spans="1:6" x14ac:dyDescent="0.25">
      <c r="A1362" s="181"/>
      <c r="B1362" s="37"/>
      <c r="C1362" s="231"/>
      <c r="D1362" s="37"/>
      <c r="E1362" s="231"/>
      <c r="F1362" s="37"/>
    </row>
    <row r="1363" spans="1:6" x14ac:dyDescent="0.25">
      <c r="A1363" s="181"/>
      <c r="B1363" s="37"/>
      <c r="C1363" s="231"/>
      <c r="D1363" s="37"/>
      <c r="E1363" s="231"/>
      <c r="F1363" s="37"/>
    </row>
    <row r="1364" spans="1:6" x14ac:dyDescent="0.25">
      <c r="A1364" s="181"/>
      <c r="B1364" s="37"/>
      <c r="C1364" s="231"/>
      <c r="D1364" s="37"/>
      <c r="E1364" s="231"/>
      <c r="F1364" s="37"/>
    </row>
    <row r="1365" spans="1:6" x14ac:dyDescent="0.25">
      <c r="A1365" s="181"/>
      <c r="B1365" s="37"/>
      <c r="C1365" s="231"/>
      <c r="D1365" s="37"/>
      <c r="E1365" s="231"/>
      <c r="F1365" s="37"/>
    </row>
    <row r="1366" spans="1:6" x14ac:dyDescent="0.25">
      <c r="A1366" s="181"/>
      <c r="B1366" s="37"/>
      <c r="C1366" s="231"/>
      <c r="D1366" s="37"/>
      <c r="E1366" s="231"/>
      <c r="F1366" s="37"/>
    </row>
    <row r="1367" spans="1:6" x14ac:dyDescent="0.25">
      <c r="A1367" s="181"/>
      <c r="B1367" s="37"/>
      <c r="C1367" s="231"/>
      <c r="D1367" s="37"/>
      <c r="E1367" s="231"/>
      <c r="F1367" s="37"/>
    </row>
    <row r="1368" spans="1:6" x14ac:dyDescent="0.25">
      <c r="A1368" s="181"/>
      <c r="B1368" s="37"/>
      <c r="C1368" s="231"/>
      <c r="D1368" s="37"/>
      <c r="E1368" s="231"/>
      <c r="F1368" s="37"/>
    </row>
    <row r="1369" spans="1:6" x14ac:dyDescent="0.25">
      <c r="A1369" s="181"/>
      <c r="B1369" s="37"/>
      <c r="C1369" s="231"/>
      <c r="D1369" s="37"/>
      <c r="E1369" s="231"/>
      <c r="F1369" s="37"/>
    </row>
    <row r="1370" spans="1:6" x14ac:dyDescent="0.25">
      <c r="A1370" s="181"/>
      <c r="B1370" s="37"/>
      <c r="C1370" s="231"/>
      <c r="D1370" s="37"/>
      <c r="E1370" s="231"/>
      <c r="F1370" s="37"/>
    </row>
    <row r="1371" spans="1:6" x14ac:dyDescent="0.25">
      <c r="A1371" s="181"/>
      <c r="B1371" s="37"/>
      <c r="C1371" s="231"/>
      <c r="D1371" s="37"/>
      <c r="E1371" s="231"/>
      <c r="F1371" s="37"/>
    </row>
    <row r="1372" spans="1:6" x14ac:dyDescent="0.25">
      <c r="A1372" s="181"/>
      <c r="B1372" s="37"/>
      <c r="C1372" s="231"/>
      <c r="D1372" s="37"/>
      <c r="E1372" s="231"/>
      <c r="F1372" s="37"/>
    </row>
    <row r="1373" spans="1:6" x14ac:dyDescent="0.25">
      <c r="A1373" s="181"/>
      <c r="B1373" s="37"/>
      <c r="C1373" s="231"/>
      <c r="D1373" s="37"/>
      <c r="E1373" s="231"/>
      <c r="F1373" s="37"/>
    </row>
    <row r="1374" spans="1:6" x14ac:dyDescent="0.25">
      <c r="A1374" s="181"/>
      <c r="B1374" s="37"/>
      <c r="C1374" s="231"/>
      <c r="D1374" s="37"/>
      <c r="E1374" s="231"/>
      <c r="F1374" s="37"/>
    </row>
    <row r="1375" spans="1:6" x14ac:dyDescent="0.25">
      <c r="A1375" s="181"/>
      <c r="B1375" s="37"/>
      <c r="C1375" s="231"/>
      <c r="D1375" s="37"/>
      <c r="E1375" s="231"/>
      <c r="F1375" s="37"/>
    </row>
    <row r="1376" spans="1:6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29" activePane="bottomLeft" state="frozen"/>
      <selection pane="bottomLeft" activeCell="E1338" sqref="E1338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2" t="s">
        <v>749</v>
      </c>
      <c r="B1" s="422"/>
      <c r="C1" s="422"/>
      <c r="D1" s="422"/>
      <c r="E1" s="422"/>
      <c r="F1" s="422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20" t="s">
        <v>659</v>
      </c>
      <c r="C3" s="421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38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38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38" si="59">+IF(F1329=0,"",C1329/F1329)</f>
        <v>2351.2215433039687</v>
      </c>
      <c r="C1329" s="37">
        <v>16150</v>
      </c>
      <c r="D1329" s="37">
        <f t="shared" ref="D1329:D1338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181"/>
      <c r="B1339" s="37"/>
      <c r="C1339" s="37"/>
      <c r="D1339" s="37"/>
      <c r="E1339" s="37"/>
      <c r="F1339" s="51"/>
    </row>
    <row r="1340" spans="1:8" x14ac:dyDescent="0.25">
      <c r="A1340" s="181"/>
      <c r="B1340" s="37"/>
      <c r="C1340" s="37"/>
      <c r="D1340" s="37"/>
      <c r="E1340" s="37"/>
      <c r="F1340" s="51"/>
    </row>
    <row r="1341" spans="1:8" x14ac:dyDescent="0.25">
      <c r="A1341" s="181"/>
      <c r="B1341" s="37"/>
      <c r="C1341" s="37"/>
      <c r="D1341" s="37"/>
      <c r="E1341" s="37"/>
      <c r="F1341" s="51"/>
    </row>
    <row r="1342" spans="1:8" x14ac:dyDescent="0.25">
      <c r="A1342" s="181"/>
      <c r="B1342" s="37"/>
      <c r="C1342" s="37"/>
      <c r="D1342" s="37"/>
      <c r="E1342" s="37"/>
      <c r="F1342" s="51"/>
    </row>
    <row r="1343" spans="1:8" x14ac:dyDescent="0.25">
      <c r="A1343" s="181"/>
      <c r="B1343" s="37"/>
      <c r="C1343" s="37"/>
      <c r="D1343" s="37"/>
      <c r="E1343" s="37"/>
      <c r="F1343" s="51"/>
    </row>
    <row r="1344" spans="1:8" x14ac:dyDescent="0.25">
      <c r="A1344" s="181"/>
      <c r="B1344" s="37"/>
      <c r="C1344" s="37"/>
      <c r="D1344" s="37"/>
      <c r="E1344" s="37"/>
      <c r="F1344" s="51"/>
    </row>
    <row r="1345" spans="1:6" x14ac:dyDescent="0.25">
      <c r="A1345" s="181"/>
      <c r="B1345" s="37"/>
      <c r="C1345" s="37"/>
      <c r="D1345" s="37"/>
      <c r="E1345" s="37"/>
      <c r="F1345" s="51"/>
    </row>
    <row r="1346" spans="1:6" x14ac:dyDescent="0.25">
      <c r="A1346" s="181"/>
      <c r="B1346" s="37"/>
      <c r="C1346" s="37"/>
      <c r="D1346" s="37"/>
      <c r="E1346" s="37"/>
      <c r="F1346" s="51"/>
    </row>
    <row r="1347" spans="1:6" x14ac:dyDescent="0.25">
      <c r="A1347" s="181"/>
      <c r="B1347" s="37"/>
      <c r="C1347" s="37"/>
      <c r="D1347" s="37"/>
      <c r="E1347" s="37"/>
      <c r="F1347" s="51"/>
    </row>
    <row r="1348" spans="1:6" x14ac:dyDescent="0.25">
      <c r="A1348" s="181"/>
      <c r="B1348" s="37"/>
      <c r="C1348" s="37"/>
      <c r="D1348" s="37"/>
      <c r="E1348" s="37"/>
      <c r="F1348" s="51"/>
    </row>
    <row r="1349" spans="1:6" x14ac:dyDescent="0.25">
      <c r="A1349" s="181"/>
      <c r="B1349" s="37"/>
      <c r="C1349" s="37"/>
      <c r="D1349" s="37"/>
      <c r="E1349" s="37"/>
      <c r="F1349" s="51"/>
    </row>
    <row r="1350" spans="1:6" x14ac:dyDescent="0.25">
      <c r="A1350" s="181"/>
      <c r="B1350" s="37"/>
      <c r="C1350" s="37"/>
      <c r="D1350" s="37"/>
      <c r="E1350" s="37"/>
      <c r="F1350" s="51"/>
    </row>
    <row r="1351" spans="1:6" x14ac:dyDescent="0.25">
      <c r="A1351" s="181"/>
      <c r="B1351" s="37"/>
      <c r="C1351" s="37"/>
      <c r="D1351" s="37"/>
      <c r="E1351" s="37"/>
      <c r="F1351" s="51"/>
    </row>
    <row r="1352" spans="1:6" x14ac:dyDescent="0.25">
      <c r="A1352" s="181"/>
      <c r="B1352" s="37"/>
      <c r="C1352" s="37"/>
      <c r="D1352" s="37"/>
      <c r="E1352" s="37"/>
      <c r="F1352" s="51"/>
    </row>
    <row r="1353" spans="1:6" x14ac:dyDescent="0.25">
      <c r="A1353" s="181"/>
      <c r="B1353" s="37"/>
      <c r="C1353" s="37"/>
      <c r="D1353" s="37"/>
      <c r="E1353" s="37"/>
      <c r="F1353" s="51"/>
    </row>
    <row r="1354" spans="1:6" x14ac:dyDescent="0.25">
      <c r="A1354" s="181"/>
      <c r="B1354" s="37"/>
      <c r="C1354" s="37"/>
      <c r="D1354" s="37"/>
      <c r="E1354" s="37"/>
      <c r="F1354" s="51"/>
    </row>
    <row r="1355" spans="1:6" x14ac:dyDescent="0.25">
      <c r="A1355" s="181"/>
      <c r="B1355" s="37"/>
      <c r="C1355" s="37"/>
      <c r="D1355" s="37"/>
      <c r="E1355" s="37"/>
      <c r="F1355" s="51"/>
    </row>
    <row r="1356" spans="1:6" x14ac:dyDescent="0.25">
      <c r="A1356" s="181"/>
      <c r="B1356" s="37"/>
      <c r="C1356" s="37"/>
      <c r="D1356" s="37"/>
      <c r="E1356" s="37"/>
      <c r="F1356" s="51"/>
    </row>
    <row r="1357" spans="1:6" x14ac:dyDescent="0.25">
      <c r="A1357" s="181"/>
      <c r="B1357" s="37"/>
      <c r="C1357" s="37"/>
      <c r="D1357" s="37"/>
      <c r="E1357" s="37"/>
      <c r="F1357" s="51"/>
    </row>
    <row r="1358" spans="1:6" x14ac:dyDescent="0.25">
      <c r="A1358" s="181"/>
      <c r="B1358" s="37"/>
      <c r="C1358" s="37"/>
      <c r="D1358" s="37"/>
      <c r="E1358" s="37"/>
      <c r="F1358" s="51"/>
    </row>
    <row r="1359" spans="1:6" x14ac:dyDescent="0.25">
      <c r="A1359" s="181"/>
      <c r="B1359" s="37"/>
      <c r="C1359" s="37"/>
      <c r="D1359" s="37"/>
      <c r="E1359" s="37"/>
      <c r="F1359" s="51"/>
    </row>
    <row r="1360" spans="1:6" x14ac:dyDescent="0.25">
      <c r="A1360" s="181"/>
      <c r="B1360" s="37"/>
      <c r="C1360" s="37"/>
      <c r="D1360" s="37"/>
      <c r="E1360" s="37"/>
      <c r="F1360" s="51"/>
    </row>
    <row r="1361" spans="1:6" x14ac:dyDescent="0.25">
      <c r="A1361" s="181"/>
      <c r="B1361" s="37"/>
      <c r="C1361" s="37"/>
      <c r="D1361" s="37"/>
      <c r="E1361" s="37"/>
      <c r="F1361" s="51"/>
    </row>
    <row r="1362" spans="1:6" x14ac:dyDescent="0.25">
      <c r="A1362" s="181"/>
      <c r="B1362" s="37"/>
      <c r="C1362" s="37"/>
      <c r="D1362" s="37"/>
      <c r="E1362" s="37"/>
      <c r="F1362" s="51"/>
    </row>
    <row r="1363" spans="1:6" x14ac:dyDescent="0.25">
      <c r="A1363" s="181"/>
      <c r="B1363" s="37"/>
      <c r="C1363" s="37"/>
      <c r="D1363" s="37"/>
      <c r="E1363" s="37"/>
      <c r="F1363" s="51"/>
    </row>
    <row r="1364" spans="1:6" x14ac:dyDescent="0.25">
      <c r="A1364" s="181"/>
      <c r="B1364" s="37"/>
      <c r="C1364" s="37"/>
      <c r="D1364" s="37"/>
      <c r="E1364" s="37"/>
      <c r="F1364" s="51"/>
    </row>
    <row r="1365" spans="1:6" x14ac:dyDescent="0.25">
      <c r="A1365" s="181"/>
      <c r="B1365" s="37"/>
      <c r="C1365" s="37"/>
      <c r="D1365" s="37"/>
      <c r="E1365" s="37"/>
      <c r="F1365" s="51"/>
    </row>
    <row r="1366" spans="1:6" x14ac:dyDescent="0.25">
      <c r="A1366" s="181"/>
      <c r="B1366" s="37"/>
      <c r="C1366" s="37"/>
      <c r="D1366" s="37"/>
      <c r="E1366" s="37"/>
      <c r="F1366" s="51"/>
    </row>
    <row r="1367" spans="1:6" x14ac:dyDescent="0.25">
      <c r="A1367" s="181"/>
      <c r="B1367" s="37"/>
      <c r="C1367" s="37"/>
      <c r="D1367" s="37"/>
      <c r="E1367" s="37"/>
      <c r="F1367" s="51"/>
    </row>
    <row r="1368" spans="1:6" x14ac:dyDescent="0.25">
      <c r="A1368" s="181"/>
      <c r="B1368" s="37"/>
      <c r="C1368" s="37"/>
      <c r="D1368" s="37"/>
      <c r="E1368" s="37"/>
      <c r="F1368" s="51"/>
    </row>
    <row r="1369" spans="1:6" x14ac:dyDescent="0.25">
      <c r="A1369" s="181"/>
      <c r="B1369" s="37"/>
      <c r="C1369" s="37"/>
      <c r="D1369" s="37"/>
      <c r="E1369" s="37"/>
      <c r="F1369" s="51"/>
    </row>
    <row r="1370" spans="1:6" x14ac:dyDescent="0.25">
      <c r="A1370" s="181"/>
      <c r="B1370" s="37"/>
      <c r="C1370" s="37"/>
      <c r="D1370" s="37"/>
      <c r="E1370" s="37"/>
      <c r="F1370" s="51"/>
    </row>
    <row r="1371" spans="1:6" x14ac:dyDescent="0.25">
      <c r="A1371" s="181"/>
      <c r="B1371" s="37"/>
      <c r="C1371" s="37"/>
      <c r="D1371" s="37"/>
      <c r="E1371" s="37"/>
      <c r="F1371" s="51"/>
    </row>
    <row r="1372" spans="1:6" x14ac:dyDescent="0.25">
      <c r="A1372" s="181"/>
      <c r="B1372" s="37"/>
      <c r="C1372" s="37"/>
      <c r="D1372" s="37"/>
      <c r="E1372" s="37"/>
      <c r="F1372" s="51"/>
    </row>
    <row r="1373" spans="1:6" x14ac:dyDescent="0.25">
      <c r="A1373" s="181"/>
      <c r="B1373" s="37"/>
      <c r="C1373" s="37"/>
      <c r="D1373" s="37"/>
      <c r="E1373" s="37"/>
      <c r="F1373" s="51"/>
    </row>
    <row r="1374" spans="1:6" x14ac:dyDescent="0.25">
      <c r="A1374" s="181"/>
      <c r="B1374" s="37"/>
      <c r="C1374" s="37"/>
      <c r="D1374" s="37"/>
      <c r="E1374" s="37"/>
      <c r="F1374" s="51"/>
    </row>
    <row r="1375" spans="1:6" x14ac:dyDescent="0.25">
      <c r="A1375" s="181"/>
      <c r="B1375" s="37"/>
      <c r="C1375" s="37"/>
      <c r="D1375" s="37"/>
      <c r="E1375" s="37"/>
      <c r="F1375" s="51"/>
    </row>
    <row r="1376" spans="1:6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23" activePane="bottomLeft" state="frozen"/>
      <selection pane="bottomLeft" activeCell="E1338" sqref="E1338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3" t="s">
        <v>749</v>
      </c>
      <c r="B1" s="423"/>
      <c r="C1" s="423"/>
      <c r="D1" s="423"/>
      <c r="E1" s="423"/>
      <c r="F1" s="423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4" t="s">
        <v>752</v>
      </c>
      <c r="C3" s="425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38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38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38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38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4"/>
      <c r="B1339" s="20"/>
      <c r="C1339" s="221"/>
      <c r="D1339" s="20"/>
      <c r="E1339" s="20"/>
      <c r="F1339" s="47"/>
    </row>
    <row r="1340" spans="1:8" x14ac:dyDescent="0.25">
      <c r="A1340" s="204"/>
      <c r="B1340" s="20"/>
      <c r="C1340" s="221"/>
      <c r="D1340" s="20"/>
      <c r="E1340" s="20"/>
      <c r="F1340" s="47"/>
    </row>
    <row r="1341" spans="1:8" x14ac:dyDescent="0.25">
      <c r="A1341" s="204"/>
      <c r="B1341" s="20"/>
      <c r="C1341" s="221"/>
      <c r="D1341" s="20"/>
      <c r="E1341" s="20"/>
      <c r="F1341" s="47"/>
    </row>
    <row r="1342" spans="1:8" x14ac:dyDescent="0.25">
      <c r="A1342" s="204"/>
      <c r="B1342" s="20"/>
      <c r="C1342" s="221"/>
      <c r="D1342" s="20"/>
      <c r="E1342" s="20"/>
      <c r="F1342" s="47"/>
    </row>
    <row r="1343" spans="1:8" x14ac:dyDescent="0.25">
      <c r="A1343" s="204"/>
      <c r="B1343" s="20"/>
      <c r="C1343" s="221"/>
      <c r="D1343" s="20"/>
      <c r="E1343" s="20"/>
      <c r="F1343" s="47"/>
    </row>
    <row r="1344" spans="1:8" x14ac:dyDescent="0.25">
      <c r="A1344" s="204"/>
      <c r="B1344" s="20"/>
      <c r="C1344" s="221"/>
      <c r="D1344" s="20"/>
      <c r="E1344" s="20"/>
      <c r="F1344" s="47"/>
    </row>
    <row r="1345" spans="1:6" x14ac:dyDescent="0.25">
      <c r="A1345" s="204"/>
      <c r="B1345" s="20"/>
      <c r="C1345" s="221"/>
      <c r="D1345" s="20"/>
      <c r="E1345" s="20"/>
      <c r="F1345" s="47"/>
    </row>
    <row r="1346" spans="1:6" x14ac:dyDescent="0.25">
      <c r="A1346" s="204"/>
      <c r="B1346" s="20"/>
      <c r="C1346" s="221"/>
      <c r="D1346" s="20"/>
      <c r="E1346" s="20"/>
      <c r="F1346" s="47"/>
    </row>
    <row r="1347" spans="1:6" x14ac:dyDescent="0.25">
      <c r="A1347" s="204"/>
      <c r="B1347" s="20"/>
      <c r="C1347" s="221"/>
      <c r="D1347" s="20"/>
      <c r="E1347" s="20"/>
      <c r="F1347" s="47"/>
    </row>
    <row r="1348" spans="1:6" x14ac:dyDescent="0.25">
      <c r="A1348" s="204"/>
      <c r="B1348" s="20"/>
      <c r="C1348" s="221"/>
      <c r="D1348" s="20"/>
      <c r="E1348" s="20"/>
      <c r="F1348" s="47"/>
    </row>
    <row r="1349" spans="1:6" x14ac:dyDescent="0.25">
      <c r="A1349" s="204"/>
      <c r="B1349" s="20"/>
      <c r="C1349" s="221"/>
      <c r="D1349" s="20"/>
      <c r="E1349" s="20"/>
      <c r="F1349" s="47"/>
    </row>
    <row r="1350" spans="1:6" x14ac:dyDescent="0.25">
      <c r="A1350" s="204"/>
      <c r="B1350" s="20"/>
      <c r="C1350" s="221"/>
      <c r="D1350" s="20"/>
      <c r="E1350" s="20"/>
      <c r="F1350" s="47"/>
    </row>
    <row r="1351" spans="1:6" x14ac:dyDescent="0.25">
      <c r="A1351" s="204"/>
      <c r="B1351" s="20"/>
      <c r="C1351" s="221"/>
      <c r="D1351" s="20"/>
      <c r="E1351" s="20"/>
      <c r="F1351" s="47"/>
    </row>
    <row r="1352" spans="1:6" x14ac:dyDescent="0.25">
      <c r="A1352" s="204"/>
      <c r="B1352" s="20"/>
      <c r="C1352" s="221"/>
      <c r="D1352" s="20"/>
      <c r="E1352" s="20"/>
      <c r="F1352" s="47"/>
    </row>
    <row r="1353" spans="1:6" x14ac:dyDescent="0.25">
      <c r="A1353" s="204"/>
      <c r="B1353" s="20"/>
      <c r="C1353" s="221"/>
      <c r="D1353" s="20"/>
      <c r="E1353" s="20"/>
      <c r="F1353" s="47"/>
    </row>
    <row r="1354" spans="1:6" x14ac:dyDescent="0.25">
      <c r="A1354" s="204"/>
      <c r="B1354" s="20"/>
      <c r="C1354" s="221"/>
      <c r="D1354" s="20"/>
      <c r="E1354" s="20"/>
      <c r="F1354" s="47"/>
    </row>
    <row r="1355" spans="1:6" x14ac:dyDescent="0.25">
      <c r="A1355" s="204"/>
      <c r="B1355" s="20"/>
      <c r="C1355" s="221"/>
      <c r="D1355" s="20"/>
      <c r="E1355" s="20"/>
      <c r="F1355" s="47"/>
    </row>
    <row r="1356" spans="1:6" x14ac:dyDescent="0.25">
      <c r="A1356" s="204"/>
      <c r="B1356" s="20"/>
      <c r="C1356" s="221"/>
      <c r="D1356" s="20"/>
      <c r="E1356" s="20"/>
      <c r="F1356" s="47"/>
    </row>
    <row r="1357" spans="1:6" x14ac:dyDescent="0.25">
      <c r="A1357" s="204"/>
      <c r="B1357" s="20"/>
      <c r="C1357" s="221"/>
      <c r="D1357" s="20"/>
      <c r="E1357" s="20"/>
      <c r="F1357" s="47"/>
    </row>
    <row r="1358" spans="1:6" x14ac:dyDescent="0.25">
      <c r="A1358" s="204"/>
      <c r="B1358" s="20"/>
      <c r="C1358" s="221"/>
      <c r="D1358" s="20"/>
      <c r="E1358" s="20"/>
      <c r="F1358" s="47"/>
    </row>
    <row r="1359" spans="1:6" x14ac:dyDescent="0.25">
      <c r="A1359" s="204"/>
      <c r="B1359" s="20"/>
      <c r="C1359" s="221"/>
      <c r="D1359" s="20"/>
      <c r="E1359" s="20"/>
      <c r="F1359" s="47"/>
    </row>
    <row r="1360" spans="1:6" x14ac:dyDescent="0.25">
      <c r="A1360" s="204"/>
      <c r="B1360" s="20"/>
      <c r="C1360" s="221"/>
      <c r="D1360" s="20"/>
      <c r="E1360" s="20"/>
      <c r="F1360" s="47"/>
    </row>
    <row r="1361" spans="1:6" x14ac:dyDescent="0.25">
      <c r="A1361" s="204"/>
      <c r="B1361" s="20"/>
      <c r="C1361" s="221"/>
      <c r="D1361" s="20"/>
      <c r="E1361" s="20"/>
      <c r="F1361" s="47"/>
    </row>
    <row r="1362" spans="1:6" x14ac:dyDescent="0.25">
      <c r="A1362" s="204"/>
      <c r="B1362" s="20"/>
      <c r="C1362" s="221"/>
      <c r="D1362" s="20"/>
      <c r="E1362" s="20"/>
      <c r="F1362" s="47"/>
    </row>
    <row r="1363" spans="1:6" x14ac:dyDescent="0.25">
      <c r="A1363" s="204"/>
      <c r="B1363" s="20"/>
      <c r="C1363" s="221"/>
      <c r="D1363" s="20"/>
      <c r="E1363" s="20"/>
      <c r="F1363" s="47"/>
    </row>
    <row r="1364" spans="1:6" x14ac:dyDescent="0.25">
      <c r="A1364" s="204"/>
      <c r="B1364" s="20"/>
      <c r="C1364" s="221"/>
      <c r="D1364" s="20"/>
      <c r="E1364" s="20"/>
      <c r="F1364" s="47"/>
    </row>
    <row r="1365" spans="1:6" x14ac:dyDescent="0.25">
      <c r="A1365" s="204"/>
      <c r="B1365" s="20"/>
      <c r="C1365" s="221"/>
      <c r="D1365" s="20"/>
      <c r="E1365" s="20"/>
      <c r="F1365" s="47"/>
    </row>
    <row r="1366" spans="1:6" x14ac:dyDescent="0.25">
      <c r="A1366" s="204"/>
      <c r="B1366" s="20"/>
      <c r="C1366" s="221"/>
      <c r="D1366" s="20"/>
      <c r="E1366" s="20"/>
      <c r="F1366" s="47"/>
    </row>
    <row r="1367" spans="1:6" x14ac:dyDescent="0.25">
      <c r="A1367" s="204"/>
      <c r="B1367" s="20"/>
      <c r="C1367" s="221"/>
      <c r="D1367" s="20"/>
      <c r="E1367" s="20"/>
      <c r="F1367" s="47"/>
    </row>
    <row r="1368" spans="1:6" x14ac:dyDescent="0.25">
      <c r="A1368" s="204"/>
      <c r="B1368" s="20"/>
      <c r="C1368" s="221"/>
      <c r="D1368" s="20"/>
      <c r="E1368" s="20"/>
      <c r="F1368" s="47"/>
    </row>
    <row r="1369" spans="1:6" x14ac:dyDescent="0.25">
      <c r="A1369" s="204"/>
      <c r="B1369" s="20"/>
      <c r="C1369" s="221"/>
      <c r="D1369" s="20"/>
      <c r="E1369" s="20"/>
      <c r="F1369" s="47"/>
    </row>
    <row r="1370" spans="1:6" x14ac:dyDescent="0.25">
      <c r="A1370" s="204"/>
      <c r="B1370" s="20"/>
      <c r="C1370" s="221"/>
      <c r="D1370" s="20"/>
      <c r="E1370" s="20"/>
      <c r="F1370" s="47"/>
    </row>
    <row r="1371" spans="1:6" x14ac:dyDescent="0.25">
      <c r="A1371" s="204"/>
      <c r="B1371" s="20"/>
      <c r="C1371" s="221"/>
      <c r="D1371" s="20"/>
      <c r="E1371" s="20"/>
      <c r="F1371" s="47"/>
    </row>
    <row r="1372" spans="1:6" x14ac:dyDescent="0.25">
      <c r="A1372" s="204"/>
      <c r="B1372" s="20"/>
      <c r="C1372" s="221"/>
      <c r="D1372" s="20"/>
      <c r="E1372" s="20"/>
      <c r="F1372" s="47"/>
    </row>
    <row r="1373" spans="1:6" x14ac:dyDescent="0.25">
      <c r="A1373" s="204"/>
      <c r="B1373" s="20"/>
      <c r="C1373" s="221"/>
      <c r="D1373" s="20"/>
      <c r="E1373" s="20"/>
      <c r="F1373" s="47"/>
    </row>
    <row r="1374" spans="1:6" x14ac:dyDescent="0.25">
      <c r="A1374" s="204"/>
      <c r="B1374" s="20"/>
      <c r="C1374" s="221"/>
      <c r="D1374" s="20"/>
      <c r="E1374" s="20"/>
      <c r="F1374" s="47"/>
    </row>
    <row r="1375" spans="1:6" x14ac:dyDescent="0.25">
      <c r="A1375" s="204"/>
      <c r="B1375" s="20"/>
      <c r="C1375" s="221"/>
      <c r="D1375" s="20"/>
      <c r="E1375" s="20"/>
      <c r="F1375" s="47"/>
    </row>
    <row r="1376" spans="1:6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5"/>
  <sheetViews>
    <sheetView zoomScale="85" zoomScaleNormal="85" workbookViewId="0">
      <pane ySplit="4" topLeftCell="A1326" activePane="bottomLeft" state="frozen"/>
      <selection pane="bottomLeft" activeCell="E1335" sqref="E1335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6" t="s">
        <v>749</v>
      </c>
      <c r="B1" s="426"/>
      <c r="C1" s="426"/>
      <c r="D1" s="426"/>
      <c r="E1" s="426"/>
      <c r="F1" s="426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2398.1163442910461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35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35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35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35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2"/>
  <sheetViews>
    <sheetView zoomScale="115" zoomScaleNormal="115" workbookViewId="0">
      <pane ySplit="5" topLeftCell="A875" activePane="bottomLeft" state="frozen"/>
      <selection pane="bottomLeft" activeCell="E882" sqref="E882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882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882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2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882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workbookViewId="0">
      <pane xSplit="1" ySplit="5" topLeftCell="B210" activePane="bottomRight" state="frozen"/>
      <selection pane="topRight" activeCell="B1" sqref="B1"/>
      <selection pane="bottomLeft" activeCell="A6" sqref="A6"/>
      <selection pane="bottomRight" activeCell="C217" sqref="C217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17" si="38">+IF(F198=0,"",C198/F198)</f>
        <v>259.72002181648185</v>
      </c>
      <c r="C198" s="333">
        <v>1800</v>
      </c>
      <c r="D198" s="1">
        <f t="shared" ref="D198:D217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17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workbookViewId="0">
      <selection activeCell="C32" sqref="C32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9" t="s">
        <v>1035</v>
      </c>
      <c r="B1" s="419"/>
      <c r="C1" s="419"/>
      <c r="D1" s="419"/>
      <c r="E1" s="419"/>
      <c r="F1" s="419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20" t="s">
        <v>1034</v>
      </c>
      <c r="C3" s="421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32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32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32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x14ac:dyDescent="0.25">
      <c r="A33" s="408"/>
      <c r="B33" s="392"/>
      <c r="C33" s="392"/>
      <c r="D33" s="392"/>
      <c r="E33" s="392"/>
      <c r="F33" s="392"/>
      <c r="G33" s="392"/>
    </row>
    <row r="34" spans="1:7" x14ac:dyDescent="0.25">
      <c r="A34" s="408"/>
      <c r="B34" s="392"/>
      <c r="C34" s="392"/>
      <c r="D34" s="392"/>
      <c r="E34" s="392"/>
      <c r="F34" s="392"/>
      <c r="G34" s="392"/>
    </row>
    <row r="35" spans="1:7" x14ac:dyDescent="0.25">
      <c r="A35" s="408"/>
      <c r="B35" s="392"/>
      <c r="C35" s="392"/>
      <c r="D35" s="392"/>
      <c r="E35" s="392"/>
      <c r="F35" s="392"/>
      <c r="G35" s="392"/>
    </row>
    <row r="36" spans="1:7" x14ac:dyDescent="0.25">
      <c r="A36" s="408"/>
      <c r="B36" s="392"/>
      <c r="C36" s="392"/>
      <c r="D36" s="392"/>
      <c r="E36" s="392"/>
      <c r="F36" s="392"/>
      <c r="G36" s="392"/>
    </row>
    <row r="37" spans="1:7" x14ac:dyDescent="0.25">
      <c r="A37" s="408"/>
      <c r="B37" s="392"/>
      <c r="C37" s="392"/>
      <c r="D37" s="392"/>
      <c r="E37" s="392"/>
      <c r="F37" s="392"/>
      <c r="G37" s="392"/>
    </row>
    <row r="38" spans="1:7" x14ac:dyDescent="0.25">
      <c r="A38" s="408"/>
      <c r="B38" s="392"/>
      <c r="C38" s="392"/>
      <c r="D38" s="392"/>
      <c r="E38" s="392"/>
      <c r="F38" s="392"/>
      <c r="G38" s="392"/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4"/>
  <sheetViews>
    <sheetView workbookViewId="0">
      <pane xSplit="1" ySplit="5" topLeftCell="B197" activePane="bottomRight" state="frozen"/>
      <selection pane="topRight" activeCell="B1" sqref="B1"/>
      <selection pane="bottomLeft" activeCell="A6" sqref="A6"/>
      <selection pane="bottomRight" activeCell="E204" sqref="E204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04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04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04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04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2019-07-15T07:19:28Z</dcterms:modified>
</cp:coreProperties>
</file>