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<sst xmlns="http://schemas.openxmlformats.org/spreadsheetml/2006/main" count="4615" uniqueCount="1039">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</sst>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48832"/>
        <c:axId val="44372352"/>
      </c:areaChart>
      <c:dateAx>
        <c:axId val="42248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723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3723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248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06464"/>
        <c:axId val="47416448"/>
      </c:areaChart>
      <c:dateAx>
        <c:axId val="474064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16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41644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06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44736"/>
        <c:axId val="47446272"/>
      </c:areaChart>
      <c:dateAx>
        <c:axId val="47444736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46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44627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4447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55072"/>
        <c:axId val="47156608"/>
      </c:areaChart>
      <c:dateAx>
        <c:axId val="471550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66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1566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5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72992"/>
        <c:axId val="47277184"/>
      </c:areaChart>
      <c:dateAx>
        <c:axId val="4717299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2771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72771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72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93184"/>
        <c:axId val="47294720"/>
      </c:areaChart>
      <c:dateAx>
        <c:axId val="472931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729472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7294720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931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56160"/>
        <c:axId val="47362048"/>
      </c:areaChart>
      <c:dateAx>
        <c:axId val="473561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7362048"/>
        <c:crosses val="autoZero"/>
        <c:auto val="1"/>
        <c:lblOffset val="100"/>
        <c:baseTimeUnit val="days"/>
      </c:dateAx>
      <c:valAx>
        <c:axId val="4736204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735616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84256"/>
        <c:axId val="82785792"/>
      </c:areaChart>
      <c:dateAx>
        <c:axId val="827842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85792"/>
        <c:crosses val="autoZero"/>
        <c:auto val="1"/>
        <c:lblOffset val="100"/>
        <c:baseTimeUnit val="days"/>
      </c:dateAx>
      <c:valAx>
        <c:axId val="827857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7842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14464"/>
        <c:axId val="82816000"/>
      </c:areaChart>
      <c:dateAx>
        <c:axId val="82814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16000"/>
        <c:crosses val="autoZero"/>
        <c:auto val="1"/>
        <c:lblOffset val="100"/>
        <c:baseTimeUnit val="days"/>
      </c:dateAx>
      <c:valAx>
        <c:axId val="82816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14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58400"/>
        <c:axId val="83559936"/>
      </c:areaChart>
      <c:dateAx>
        <c:axId val="83558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59936"/>
        <c:crosses val="autoZero"/>
        <c:auto val="1"/>
        <c:lblOffset val="100"/>
        <c:baseTimeUnit val="days"/>
      </c:dateAx>
      <c:valAx>
        <c:axId val="8355993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58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8608"/>
        <c:axId val="83590144"/>
      </c:lineChart>
      <c:dateAx>
        <c:axId val="83588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90144"/>
        <c:crosses val="autoZero"/>
        <c:auto val="1"/>
        <c:lblOffset val="100"/>
        <c:baseTimeUnit val="days"/>
      </c:dateAx>
      <c:valAx>
        <c:axId val="835901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58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88352"/>
        <c:axId val="44389888"/>
      </c:areaChart>
      <c:dateAx>
        <c:axId val="443883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38988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3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388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47648"/>
        <c:axId val="85149184"/>
      </c:areaChart>
      <c:dateAx>
        <c:axId val="8514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149184"/>
        <c:crosses val="autoZero"/>
        <c:auto val="1"/>
        <c:lblOffset val="100"/>
        <c:baseTimeUnit val="days"/>
      </c:dateAx>
      <c:valAx>
        <c:axId val="851491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47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90144"/>
        <c:axId val="85191680"/>
      </c:areaChart>
      <c:dateAx>
        <c:axId val="85190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191680"/>
        <c:crosses val="autoZero"/>
        <c:auto val="1"/>
        <c:lblOffset val="100"/>
        <c:baseTimeUnit val="days"/>
      </c:dateAx>
      <c:valAx>
        <c:axId val="8519168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90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3968"/>
        <c:axId val="85213952"/>
      </c:barChart>
      <c:dateAx>
        <c:axId val="85203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13952"/>
        <c:crosses val="autoZero"/>
        <c:auto val="1"/>
        <c:lblOffset val="100"/>
        <c:baseTimeUnit val="days"/>
      </c:dateAx>
      <c:valAx>
        <c:axId val="85213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0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5936"/>
        <c:axId val="44137472"/>
      </c:areaChart>
      <c:dateAx>
        <c:axId val="44135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4137472"/>
        <c:crosses val="autoZero"/>
        <c:auto val="1"/>
        <c:lblOffset val="100"/>
        <c:baseTimeUnit val="days"/>
      </c:dateAx>
      <c:valAx>
        <c:axId val="4413747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13593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84928"/>
        <c:axId val="82703104"/>
      </c:areaChart>
      <c:dateAx>
        <c:axId val="82684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703104"/>
        <c:crosses val="autoZero"/>
        <c:auto val="1"/>
        <c:lblOffset val="100"/>
        <c:baseTimeUnit val="days"/>
      </c:dateAx>
      <c:valAx>
        <c:axId val="8270310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6849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0832"/>
        <c:axId val="85271296"/>
      </c:lineChart>
      <c:catAx>
        <c:axId val="85240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71296"/>
        <c:crosses val="autoZero"/>
        <c:auto val="1"/>
        <c:lblAlgn val="ctr"/>
        <c:lblOffset val="100"/>
        <c:noMultiLvlLbl val="0"/>
      </c:catAx>
      <c:valAx>
        <c:axId val="8527129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40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99968"/>
        <c:axId val="85301504"/>
      </c:lineChart>
      <c:dateAx>
        <c:axId val="85299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01504"/>
        <c:crosses val="autoZero"/>
        <c:auto val="1"/>
        <c:lblOffset val="100"/>
        <c:baseTimeUnit val="days"/>
      </c:dateAx>
      <c:valAx>
        <c:axId val="85301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2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00480"/>
        <c:axId val="84918656"/>
      </c:areaChart>
      <c:dateAx>
        <c:axId val="84900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918656"/>
        <c:crosses val="autoZero"/>
        <c:auto val="1"/>
        <c:lblOffset val="100"/>
        <c:baseTimeUnit val="days"/>
      </c:dateAx>
      <c:valAx>
        <c:axId val="8491865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90048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73024"/>
        <c:axId val="85874560"/>
      </c:areaChart>
      <c:dateAx>
        <c:axId val="8587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874560"/>
        <c:crosses val="autoZero"/>
        <c:auto val="1"/>
        <c:lblOffset val="100"/>
        <c:baseTimeUnit val="days"/>
      </c:dateAx>
      <c:valAx>
        <c:axId val="858745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730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5040"/>
        <c:axId val="85896576"/>
      </c:lineChart>
      <c:dateAx>
        <c:axId val="85895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96576"/>
        <c:crosses val="autoZero"/>
        <c:auto val="1"/>
        <c:lblOffset val="100"/>
        <c:baseTimeUnit val="days"/>
      </c:dateAx>
      <c:valAx>
        <c:axId val="858965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95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30464"/>
        <c:axId val="44432000"/>
      </c:areaChart>
      <c:dateAx>
        <c:axId val="444304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32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43200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304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91168"/>
        <c:axId val="85592704"/>
      </c:areaChart>
      <c:dateAx>
        <c:axId val="85591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5592704"/>
        <c:crosses val="autoZero"/>
        <c:auto val="1"/>
        <c:lblOffset val="100"/>
        <c:baseTimeUnit val="days"/>
      </c:dateAx>
      <c:valAx>
        <c:axId val="85592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91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24192"/>
        <c:axId val="86025728"/>
      </c:areaChart>
      <c:dateAx>
        <c:axId val="86024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25728"/>
        <c:crosses val="autoZero"/>
        <c:auto val="1"/>
        <c:lblOffset val="100"/>
        <c:baseTimeUnit val="days"/>
      </c:dateAx>
      <c:valAx>
        <c:axId val="860257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24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27424"/>
        <c:axId val="85928960"/>
      </c:lineChart>
      <c:dateAx>
        <c:axId val="85927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28960"/>
        <c:crosses val="autoZero"/>
        <c:auto val="1"/>
        <c:lblOffset val="100"/>
        <c:baseTimeUnit val="days"/>
      </c:dateAx>
      <c:valAx>
        <c:axId val="859289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274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77440"/>
        <c:axId val="86078976"/>
      </c:areaChart>
      <c:dateAx>
        <c:axId val="86077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78976"/>
        <c:crosses val="autoZero"/>
        <c:auto val="1"/>
        <c:lblOffset val="100"/>
        <c:baseTimeUnit val="days"/>
      </c:dateAx>
      <c:valAx>
        <c:axId val="8607897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77440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16864"/>
        <c:axId val="92118400"/>
      </c:areaChart>
      <c:dateAx>
        <c:axId val="921168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18400"/>
        <c:crosses val="autoZero"/>
        <c:auto val="1"/>
        <c:lblOffset val="100"/>
        <c:baseTimeUnit val="days"/>
      </c:dateAx>
      <c:valAx>
        <c:axId val="9211840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168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68576"/>
        <c:axId val="92170112"/>
      </c:areaChart>
      <c:dateAx>
        <c:axId val="92168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70112"/>
        <c:crosses val="autoZero"/>
        <c:auto val="1"/>
        <c:lblOffset val="100"/>
        <c:baseTimeUnit val="days"/>
      </c:dateAx>
      <c:valAx>
        <c:axId val="9217011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685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5488"/>
        <c:axId val="46897024"/>
      </c:areaChart>
      <c:dateAx>
        <c:axId val="468954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97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89702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895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7120"/>
        <c:axId val="46918656"/>
      </c:areaChart>
      <c:dateAx>
        <c:axId val="469171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918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91865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17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4656"/>
        <c:axId val="46948736"/>
      </c:areaChart>
      <c:catAx>
        <c:axId val="469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48736"/>
        <c:crosses val="autoZero"/>
        <c:auto val="1"/>
        <c:lblAlgn val="ctr"/>
        <c:lblOffset val="100"/>
        <c:noMultiLvlLbl val="0"/>
      </c:catAx>
      <c:valAx>
        <c:axId val="4694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34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5216"/>
        <c:axId val="46986752"/>
      </c:areaChart>
      <c:dateAx>
        <c:axId val="469852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9867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98675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852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22464"/>
        <c:axId val="47024000"/>
      </c:lineChart>
      <c:dateAx>
        <c:axId val="4702246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24000"/>
        <c:crosses val="autoZero"/>
        <c:auto val="1"/>
        <c:lblOffset val="100"/>
        <c:baseTimeUnit val="days"/>
      </c:dateAx>
      <c:valAx>
        <c:axId val="470240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224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544"/>
        <c:axId val="47390080"/>
      </c:lineChart>
      <c:dateAx>
        <c:axId val="4738854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390080"/>
        <c:crosses val="autoZero"/>
        <c:auto val="1"/>
        <c:lblOffset val="100"/>
        <c:baseTimeUnit val="days"/>
      </c:dateAx>
      <c:valAx>
        <c:axId val="47390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3885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8" sqref="L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43657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46540</v>
      </c>
      <c r="E5" s="296">
        <f>+IF(ISERROR(VLOOKUP($E$2,Cu!$A$5:$H$1642,7,0)),0,VLOOKUP($E$2,Cu!$A$5:$H$1642,7,0))</f>
        <v>670</v>
      </c>
      <c r="F5" s="291" t="s">
        <v>3</v>
      </c>
      <c r="G5" s="290">
        <f>+IF(ISERROR(VLOOKUP($E$2,Cu!$A$5:$H$1642,2,0)),0,VLOOKUP($E$2,Cu!$A$5:$H$1642,2,0))</f>
        <v>6779.1869928173246</v>
      </c>
      <c r="H5" s="290">
        <f>+IF(ISERROR(VLOOKUP($E$2,Cu!$A$5:$H$1642,4,0)),0,VLOOKUP($E$2,Cu!$A$5:$H$1642,4,0))</f>
        <v>5794.1769169378849</v>
      </c>
      <c r="I5" s="404">
        <f>+IF(ISERROR(VLOOKUP($E$2,Cu!$A$5:$H$1999,5,0)),0,VLOOKUP($E$2,Cu!$A$5:$H$1999,5,0))</f>
        <v>5862.5</v>
      </c>
      <c r="J5" s="387">
        <f>+IF(ISERROR(VLOOKUP($E$2,Cu!$A$5:$H$1642,8,0)),0,VLOOKUP($E$2,Cu!$A$5:$H$1642,8,0))</f>
        <v>57.5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16050</v>
      </c>
      <c r="E6" s="296">
        <f>+IF(ISERROR(VLOOKUP($E$2,Pb!$A$5:$H$1987,7,0)),0,VLOOKUP($E$2,Pb!$A$5:$H$1987,7,0))</f>
        <v>200</v>
      </c>
      <c r="F6" s="291" t="s">
        <v>3</v>
      </c>
      <c r="G6" s="290">
        <f>+IF(ISERROR(VLOOKUP($E$2,Pb!$A$5:$H$1987,2,0)),0,VLOOKUP($E$2,Pb!$A$5:$H$1987,2,0))</f>
        <v>2337.9018314292666</v>
      </c>
      <c r="H6" s="290">
        <f>+IF(ISERROR(VLOOKUP($E$2,Pb!$A$5:$H$1987,4,0)),0,VLOOKUP($E$2,Pb!$A$5:$H$1987,4,0))</f>
        <v>1998.2066935292878</v>
      </c>
      <c r="I6" s="404">
        <f>+IF(ISERROR(VLOOKUP($E$2,Pb!$A$5:$H$1987,5,0)),0,VLOOKUP($E$2,Pb!$A$5:$H$1987,5,0))</f>
        <v>1955</v>
      </c>
      <c r="J6" s="387">
        <f>+IF(ISERROR(VLOOKUP($E$2,Pb!$A$5:$H$1642,8,0)),0,VLOOKUP($E$2,Pb!$A$5:$H$1642,8,0))</f>
        <v>53.5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3629</v>
      </c>
      <c r="E7" s="296">
        <f>+IF(ISERROR(VLOOKUP($E$2,Ag!$A$5:$H$1986,7,0)),0,VLOOKUP($E$2,Ag!$A$5:$H$1986,7,0))</f>
        <v>30</v>
      </c>
      <c r="F7" s="291" t="s">
        <v>6</v>
      </c>
      <c r="G7" s="290">
        <f>+IF(ISERROR(VLOOKUP($E$2,Ag!$A$5:$H$1517,2,0)),0,VLOOKUP($E$2,Ag!$A$5:$H$1517,2,0))</f>
        <v>528.61344213438053</v>
      </c>
      <c r="H7" s="290">
        <f>+IF(ISERROR(VLOOKUP($E$2,Ag!$A$5:$H$1517,4,0)),0,VLOOKUP($E$2,Ag!$A$5:$H$1517,4,0))</f>
        <v>451.80636079861586</v>
      </c>
      <c r="I7" s="404">
        <f>+IF(ISERROR(VLOOKUP($E$2,Ag!$A$5:$H$1517,5,0)),0,VLOOKUP($E$2,Ag!$A$5:$H$1517,5,0))</f>
        <v>490.46</v>
      </c>
      <c r="J7" s="387">
        <f>+IF(ISERROR(VLOOKUP($E$2,Ag!$A$5:$H$1642,8,0)),0,VLOOKUP($E$2,Ag!$A$5:$H$1642,8,0))</f>
        <v>6.2699999999999818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19170</v>
      </c>
      <c r="E8" s="296">
        <f>+IF(ISERROR(VLOOKUP($E$2,Zn!$A$5:$H$2994,7,0)),0,VLOOKUP($E$2,Zn!$A$5:$H$2994,7,0))</f>
        <v>20</v>
      </c>
      <c r="F8" s="291" t="s">
        <v>3</v>
      </c>
      <c r="G8" s="290">
        <f>+IF(ISERROR(VLOOKUP($E$2,Zn!$A$5:$H$2994,2,0)),0,VLOOKUP($E$2,Zn!$A$5:$H$2994,2,0))</f>
        <v>2792.3724678192548</v>
      </c>
      <c r="H8" s="290">
        <f>+IF(ISERROR(VLOOKUP($E$2,Zn!$A$5:$H$2994,4,0)),0,VLOOKUP($E$2,Zn!$A$5:$H$2994,4,0))</f>
        <v>2386.643134888252</v>
      </c>
      <c r="I8" s="404">
        <f>+IF(ISERROR(VLOOKUP($E$2,Zn!$A$5:$H$2994,5,0)),0,VLOOKUP($E$2,Zn!$A$5:$H$2994,5,0))</f>
        <v>2381</v>
      </c>
      <c r="J8" s="387">
        <f>+IF(ISERROR(VLOOKUP($E$2,Zn!$A$5:$H$1642,8,0)),0,VLOOKUP($E$2,Zn!$A$5:$H$1642,8,0))</f>
        <v>9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103300</v>
      </c>
      <c r="E9" s="296">
        <f>+IF(ISERROR(VLOOKUP($E$2,Ni!$A$6:$H$2996,7,0)),0,VLOOKUP($E$2,Ni!$A$6:$H$2996,7,0))</f>
        <v>400</v>
      </c>
      <c r="F9" s="291" t="s">
        <v>3</v>
      </c>
      <c r="G9" s="290">
        <f>+IF(ISERROR(VLOOKUP($E$2,Ni!$A$6:$H$2996,2,0)),0,VLOOKUP($E$2,Ni!$A$6:$H$2996,2,0))</f>
        <v>15047.056647142881</v>
      </c>
      <c r="H9" s="290">
        <f>+IF(ISERROR(VLOOKUP($E$2,Ni!$A$6:$H$2996,4,0)),0,VLOOKUP($E$2,Ni!$A$6:$H$2996,4,0))</f>
        <v>12860.732177045198</v>
      </c>
      <c r="I9" s="404">
        <f>+IF(ISERROR(VLOOKUP($E$2,Ni!$A$6:$H$2996,5,0)),0,VLOOKUP($E$2,Ni!$A$6:$H$2996,5,0))</f>
        <v>12790</v>
      </c>
      <c r="J9" s="387">
        <f>+IF(ISERROR(VLOOKUP($E$2,Ni!$A$5:$H$1642,8,0)),0,VLOOKUP($E$2,Ni!$A$5:$H$1642,8,0))</f>
        <v>230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262.19459791730094</v>
      </c>
      <c r="H10" s="290">
        <f>+IF(ISERROR(VLOOKUP($E$2,Coke!$A$6:$H$2997,4,0)),0,VLOOKUP($E$2,Coke!$A$6:$H$2997,4,0))</f>
        <v>224.09794693786407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4045</v>
      </c>
      <c r="E11" s="296">
        <f>+IF(ISERROR(VLOOKUP($E$2,Steel!$A$6:$H$2995,7,0)),0,VLOOKUP($E$2,Steel!$A$6:$H$2995,7,0))</f>
        <v>-20</v>
      </c>
      <c r="F11" s="291" t="s">
        <v>3</v>
      </c>
      <c r="G11" s="290">
        <f>+IF(ISERROR(VLOOKUP($E$2,Steel!$A$6:$H$2995,2,0)),0,VLOOKUP($E$2,Steel!$A$6:$H$2995,2,0))</f>
        <v>589.20952698637905</v>
      </c>
      <c r="H11" s="290">
        <f>+IF(ISERROR(VLOOKUP($E$2,Steel!$A$6:$H$2995,4,0)),0,VLOOKUP($E$2,Steel!$A$6:$H$2995,4,0))</f>
        <v>503.5978863131445</v>
      </c>
      <c r="I11" s="404">
        <f>+IF(ISERROR(VLOOKUP($E$2,Steel!$A$6:$H$2995,5,0)),0,VLOOKUP($E$2,Steel!$A$6:$H$2995,5,0))</f>
        <v>476</v>
      </c>
      <c r="J11" s="387">
        <f>+IF(ISERROR(VLOOKUP($E$2,Steel!$A$5:$H$1642,8,0)),0,VLOOKUP($E$2,Steel!$A$5:$H$1642,8,0))</f>
        <v>-4.5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913</v>
      </c>
      <c r="E12" s="296">
        <f>+IF(ISERROR(VLOOKUP($E$2,'Quặng Sắt'!$A$6:$H$2995,7,0)),0,VLOOKUP($E$2,'Quặng Sắt'!$A$6:$H$2995,7,0))</f>
        <v>-4</v>
      </c>
      <c r="F12" s="291" t="s">
        <v>2</v>
      </c>
      <c r="G12" s="290">
        <f>+IF(ISERROR(VLOOKUP($E$2,'Quặng Sắt'!$A$6:$H$2995,2,0)),0,VLOOKUP($E$2,'Quặng Sắt'!$A$6:$H$2995,2,0))</f>
        <v>132.99092661027541</v>
      </c>
      <c r="H12" s="290">
        <f>+IF(ISERROR(VLOOKUP($E$2,'Quặng Sắt'!$A$6:$H$2995,4,0)),0,VLOOKUP($E$2,'Quặng Sắt'!$A$6:$H$2995,4,0))</f>
        <v>113.66745864126104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3410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23270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6.8651299999999997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6" t="s">
        <v>1025</v>
      </c>
      <c r="B101" s="406"/>
      <c r="C101" s="406"/>
      <c r="D101" s="406"/>
      <c r="E101" s="406"/>
      <c r="F101" s="406"/>
      <c r="G101" s="406"/>
      <c r="H101" s="406"/>
      <c r="I101" s="406"/>
    </row>
    <row r="116" spans="1:9" x14ac:dyDescent="0.25">
      <c r="A116" s="406" t="s">
        <v>1026</v>
      </c>
      <c r="B116" s="406"/>
      <c r="C116" s="406"/>
      <c r="D116" s="406"/>
      <c r="E116" s="406"/>
      <c r="F116" s="406"/>
      <c r="G116" s="406"/>
      <c r="H116" s="406"/>
      <c r="I116" s="406"/>
    </row>
    <row r="129" spans="1:9" x14ac:dyDescent="0.25">
      <c r="A129" s="406" t="s">
        <v>1005</v>
      </c>
      <c r="B129" s="406"/>
      <c r="C129" s="406"/>
      <c r="D129" s="406"/>
      <c r="E129" s="406"/>
      <c r="F129" s="406"/>
      <c r="G129" s="406"/>
      <c r="H129" s="406"/>
      <c r="I129" s="406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4"/>
  <sheetViews>
    <sheetView workbookViewId="0">
      <pane ySplit="3" topLeftCell="A1111" activePane="bottomLeft" state="frozen"/>
      <selection pane="bottomLeft" activeCell="H1125" sqref="H1125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2" activePane="bottomLeft" state="frozen"/>
      <selection pane="bottomLeft" activeCell="D603" sqref="D603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workbookViewId="0">
      <pane ySplit="3" topLeftCell="A468" activePane="bottomLeft" state="frozen"/>
      <selection pane="bottomLeft" activeCell="H481" sqref="H481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5" activePane="bottomLeft" state="frozen"/>
      <selection pane="bottomLeft" activeCell="B1337" sqref="B1337:B133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7" t="s">
        <v>750</v>
      </c>
      <c r="C3" s="418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5862.5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8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8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8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8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J1336" sqref="J133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7" t="s">
        <v>659</v>
      </c>
      <c r="C3" s="418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6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6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36" si="59">+IF(F1329=0,"",C1329/F1329)</f>
        <v>2351.2215433039687</v>
      </c>
      <c r="C1329" s="37">
        <v>16150</v>
      </c>
      <c r="D1329" s="37">
        <f t="shared" ref="D1329:D1336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G1340" sqref="G1340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6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6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6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6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3"/>
  <sheetViews>
    <sheetView zoomScale="85" zoomScaleNormal="85" workbookViewId="0">
      <pane ySplit="4" topLeftCell="A1326" activePane="bottomLeft" state="frozen"/>
      <selection pane="bottomLeft" activeCell="B1332" sqref="B1332:B1333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2386.643134888252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3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3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3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3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0"/>
  <sheetViews>
    <sheetView zoomScale="115" zoomScaleNormal="115" workbookViewId="0">
      <pane ySplit="5" topLeftCell="A875" activePane="bottomLeft" state="frozen"/>
      <selection pane="bottomLeft" activeCell="H886" sqref="H886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0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0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0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0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B214" sqref="B214:B215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5" si="38">+IF(F198=0,"",C198/F198)</f>
        <v>259.72002181648185</v>
      </c>
      <c r="C198" s="333">
        <v>1800</v>
      </c>
      <c r="D198" s="1">
        <f t="shared" ref="D198:D215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15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F33" sqref="F33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7" t="s">
        <v>1034</v>
      </c>
      <c r="C3" s="418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0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0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>+IF(F27=0,"",C27/F27)</f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>+IF(F28=0,"",C28/F28)</f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>+IF(F29=0,"",C29/F29)</f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>+IF(F30=0,"",C30/F30)</f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1" ySplit="5" topLeftCell="B197" activePane="bottomRight" state="frozen"/>
      <selection pane="topRight" activeCell="B1" sqref="B1"/>
      <selection pane="bottomLeft" activeCell="A6" sqref="A6"/>
      <selection pane="bottomRight" activeCell="I205" sqref="I205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02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02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02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02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2019-07-11T04:18:07Z</dcterms:modified>
</cp:coreProperties>
</file>