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0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<sst xmlns="http://schemas.openxmlformats.org/spreadsheetml/2006/main" count="4615" uniqueCount="1039">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</sst>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8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48832"/>
        <c:axId val="44372352"/>
      </c:areaChart>
      <c:dateAx>
        <c:axId val="422488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3723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3723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488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06464"/>
        <c:axId val="47416448"/>
      </c:areaChart>
      <c:dateAx>
        <c:axId val="474064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4164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41644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4064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44736"/>
        <c:axId val="47446272"/>
      </c:areaChart>
      <c:dateAx>
        <c:axId val="4744473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4462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44627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4447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55072"/>
        <c:axId val="47156608"/>
      </c:areaChart>
      <c:dateAx>
        <c:axId val="471550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566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15660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550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72992"/>
        <c:axId val="47277184"/>
      </c:areaChart>
      <c:dateAx>
        <c:axId val="4717299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2771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2771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729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93184"/>
        <c:axId val="47294720"/>
      </c:areaChart>
      <c:dateAx>
        <c:axId val="4729318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729472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7294720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2931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56160"/>
        <c:axId val="47362048"/>
      </c:areaChart>
      <c:dateAx>
        <c:axId val="47356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7362048"/>
        <c:crosses val="autoZero"/>
        <c:auto val="1"/>
        <c:lblOffset val="100"/>
        <c:baseTimeUnit val="days"/>
      </c:dateAx>
      <c:valAx>
        <c:axId val="4736204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735616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84256"/>
        <c:axId val="82785792"/>
      </c:areaChart>
      <c:dateAx>
        <c:axId val="827842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785792"/>
        <c:crosses val="autoZero"/>
        <c:auto val="1"/>
        <c:lblOffset val="100"/>
        <c:baseTimeUnit val="days"/>
      </c:dateAx>
      <c:valAx>
        <c:axId val="827857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7842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14464"/>
        <c:axId val="82816000"/>
      </c:areaChart>
      <c:dateAx>
        <c:axId val="828144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816000"/>
        <c:crosses val="autoZero"/>
        <c:auto val="1"/>
        <c:lblOffset val="100"/>
        <c:baseTimeUnit val="days"/>
      </c:dateAx>
      <c:valAx>
        <c:axId val="828160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8144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58400"/>
        <c:axId val="83559936"/>
      </c:areaChart>
      <c:dateAx>
        <c:axId val="835584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59936"/>
        <c:crosses val="autoZero"/>
        <c:auto val="1"/>
        <c:lblOffset val="100"/>
        <c:baseTimeUnit val="days"/>
      </c:dateAx>
      <c:valAx>
        <c:axId val="8355993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584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88608"/>
        <c:axId val="83590144"/>
      </c:lineChart>
      <c:dateAx>
        <c:axId val="83588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90144"/>
        <c:crosses val="autoZero"/>
        <c:auto val="1"/>
        <c:lblOffset val="100"/>
        <c:baseTimeUnit val="days"/>
      </c:dateAx>
      <c:valAx>
        <c:axId val="835901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8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88352"/>
        <c:axId val="44389888"/>
      </c:areaChart>
      <c:dateAx>
        <c:axId val="4438835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38988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438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3883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47648"/>
        <c:axId val="85149184"/>
      </c:areaChart>
      <c:dateAx>
        <c:axId val="85147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149184"/>
        <c:crosses val="autoZero"/>
        <c:auto val="1"/>
        <c:lblOffset val="100"/>
        <c:baseTimeUnit val="days"/>
      </c:dateAx>
      <c:valAx>
        <c:axId val="851491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476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90144"/>
        <c:axId val="85191680"/>
      </c:areaChart>
      <c:dateAx>
        <c:axId val="85190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191680"/>
        <c:crosses val="autoZero"/>
        <c:auto val="1"/>
        <c:lblOffset val="100"/>
        <c:baseTimeUnit val="days"/>
      </c:dateAx>
      <c:valAx>
        <c:axId val="8519168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1901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3968"/>
        <c:axId val="85213952"/>
      </c:barChart>
      <c:dateAx>
        <c:axId val="85203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213952"/>
        <c:crosses val="autoZero"/>
        <c:auto val="1"/>
        <c:lblOffset val="100"/>
        <c:baseTimeUnit val="days"/>
      </c:dateAx>
      <c:valAx>
        <c:axId val="852139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20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5936"/>
        <c:axId val="44137472"/>
      </c:areaChart>
      <c:dateAx>
        <c:axId val="441359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44137472"/>
        <c:crosses val="autoZero"/>
        <c:auto val="1"/>
        <c:lblOffset val="100"/>
        <c:baseTimeUnit val="days"/>
      </c:dateAx>
      <c:valAx>
        <c:axId val="4413747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135936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84928"/>
        <c:axId val="82703104"/>
      </c:areaChart>
      <c:dateAx>
        <c:axId val="82684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703104"/>
        <c:crosses val="autoZero"/>
        <c:auto val="1"/>
        <c:lblOffset val="100"/>
        <c:baseTimeUnit val="days"/>
      </c:dateAx>
      <c:valAx>
        <c:axId val="8270310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6849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0832"/>
        <c:axId val="85271296"/>
      </c:lineChart>
      <c:catAx>
        <c:axId val="85240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271296"/>
        <c:crosses val="autoZero"/>
        <c:auto val="1"/>
        <c:lblAlgn val="ctr"/>
        <c:lblOffset val="100"/>
        <c:noMultiLvlLbl val="0"/>
      </c:catAx>
      <c:valAx>
        <c:axId val="8527129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2408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99968"/>
        <c:axId val="85301504"/>
      </c:lineChart>
      <c:dateAx>
        <c:axId val="85299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301504"/>
        <c:crosses val="autoZero"/>
        <c:auto val="1"/>
        <c:lblOffset val="100"/>
        <c:baseTimeUnit val="days"/>
      </c:dateAx>
      <c:valAx>
        <c:axId val="853015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2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00480"/>
        <c:axId val="84918656"/>
      </c:areaChart>
      <c:dateAx>
        <c:axId val="849004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918656"/>
        <c:crosses val="autoZero"/>
        <c:auto val="1"/>
        <c:lblOffset val="100"/>
        <c:baseTimeUnit val="days"/>
      </c:dateAx>
      <c:valAx>
        <c:axId val="8491865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90048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73024"/>
        <c:axId val="85874560"/>
      </c:areaChart>
      <c:dateAx>
        <c:axId val="85873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874560"/>
        <c:crosses val="autoZero"/>
        <c:auto val="1"/>
        <c:lblOffset val="100"/>
        <c:baseTimeUnit val="days"/>
      </c:dateAx>
      <c:valAx>
        <c:axId val="858745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730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5040"/>
        <c:axId val="85896576"/>
      </c:lineChart>
      <c:dateAx>
        <c:axId val="85895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96576"/>
        <c:crosses val="autoZero"/>
        <c:auto val="1"/>
        <c:lblOffset val="100"/>
        <c:baseTimeUnit val="days"/>
      </c:dateAx>
      <c:valAx>
        <c:axId val="858965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95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30464"/>
        <c:axId val="44432000"/>
      </c:areaChart>
      <c:dateAx>
        <c:axId val="444304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320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43200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304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91168"/>
        <c:axId val="85592704"/>
      </c:areaChart>
      <c:dateAx>
        <c:axId val="85591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5592704"/>
        <c:crosses val="autoZero"/>
        <c:auto val="1"/>
        <c:lblOffset val="100"/>
        <c:baseTimeUnit val="days"/>
      </c:dateAx>
      <c:valAx>
        <c:axId val="855927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5911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24192"/>
        <c:axId val="86025728"/>
      </c:areaChart>
      <c:dateAx>
        <c:axId val="860241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025728"/>
        <c:crosses val="autoZero"/>
        <c:auto val="1"/>
        <c:lblOffset val="100"/>
        <c:baseTimeUnit val="days"/>
      </c:dateAx>
      <c:valAx>
        <c:axId val="860257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241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27424"/>
        <c:axId val="85928960"/>
      </c:lineChart>
      <c:dateAx>
        <c:axId val="859274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28960"/>
        <c:crosses val="autoZero"/>
        <c:auto val="1"/>
        <c:lblOffset val="100"/>
        <c:baseTimeUnit val="days"/>
      </c:dateAx>
      <c:valAx>
        <c:axId val="859289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274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77440"/>
        <c:axId val="86078976"/>
      </c:areaChart>
      <c:dateAx>
        <c:axId val="86077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078976"/>
        <c:crosses val="autoZero"/>
        <c:auto val="1"/>
        <c:lblOffset val="100"/>
        <c:baseTimeUnit val="days"/>
      </c:dateAx>
      <c:valAx>
        <c:axId val="86078976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77440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16864"/>
        <c:axId val="92118400"/>
      </c:areaChart>
      <c:dateAx>
        <c:axId val="921168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118400"/>
        <c:crosses val="autoZero"/>
        <c:auto val="1"/>
        <c:lblOffset val="100"/>
        <c:baseTimeUnit val="days"/>
      </c:dateAx>
      <c:valAx>
        <c:axId val="9211840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1168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68576"/>
        <c:axId val="92170112"/>
      </c:areaChart>
      <c:dateAx>
        <c:axId val="921685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170112"/>
        <c:crosses val="autoZero"/>
        <c:auto val="1"/>
        <c:lblOffset val="100"/>
        <c:baseTimeUnit val="days"/>
      </c:dateAx>
      <c:valAx>
        <c:axId val="9217011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16857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5488"/>
        <c:axId val="46897024"/>
      </c:areaChart>
      <c:dateAx>
        <c:axId val="468954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8970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89702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8954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17120"/>
        <c:axId val="46918656"/>
      </c:areaChart>
      <c:dateAx>
        <c:axId val="4691712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918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918656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917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34656"/>
        <c:axId val="46948736"/>
      </c:areaChart>
      <c:catAx>
        <c:axId val="4693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948736"/>
        <c:crosses val="autoZero"/>
        <c:auto val="1"/>
        <c:lblAlgn val="ctr"/>
        <c:lblOffset val="100"/>
        <c:noMultiLvlLbl val="0"/>
      </c:catAx>
      <c:valAx>
        <c:axId val="4694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9346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5216"/>
        <c:axId val="46986752"/>
      </c:areaChart>
      <c:dateAx>
        <c:axId val="469852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98675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698675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9852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22464"/>
        <c:axId val="47024000"/>
      </c:lineChart>
      <c:dateAx>
        <c:axId val="4702246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24000"/>
        <c:crosses val="autoZero"/>
        <c:auto val="1"/>
        <c:lblOffset val="100"/>
        <c:baseTimeUnit val="days"/>
      </c:dateAx>
      <c:valAx>
        <c:axId val="470240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2246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8544"/>
        <c:axId val="47390080"/>
      </c:lineChart>
      <c:dateAx>
        <c:axId val="4738854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390080"/>
        <c:crosses val="autoZero"/>
        <c:auto val="1"/>
        <c:lblOffset val="100"/>
        <c:baseTimeUnit val="days"/>
      </c:dateAx>
      <c:valAx>
        <c:axId val="473900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3885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8" sqref="L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2" t="s">
        <v>1015</v>
      </c>
      <c r="B1" s="412"/>
      <c r="C1" s="412"/>
      <c r="D1" s="412"/>
      <c r="E1" s="412"/>
      <c r="F1" s="412"/>
      <c r="G1" s="412"/>
      <c r="H1" s="412"/>
      <c r="I1" s="412"/>
      <c r="J1" s="139"/>
      <c r="K1" s="302"/>
      <c r="L1" s="177"/>
      <c r="M1" s="140"/>
    </row>
    <row r="2" spans="1:13" x14ac:dyDescent="0.25">
      <c r="A2" s="413" t="s">
        <v>21</v>
      </c>
      <c r="B2" s="413"/>
      <c r="C2" s="413"/>
      <c r="D2" s="413"/>
      <c r="E2" s="394">
        <v>43657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46540</v>
      </c>
      <c r="E5" s="296">
        <f>+IF(ISERROR(VLOOKUP($E$2,Cu!$A$5:$H$1642,7,0)),0,VLOOKUP($E$2,Cu!$A$5:$H$1642,7,0))</f>
        <v>670</v>
      </c>
      <c r="F5" s="291" t="s">
        <v>3</v>
      </c>
      <c r="G5" s="290">
        <f>+IF(ISERROR(VLOOKUP($E$2,Cu!$A$5:$H$1642,2,0)),0,VLOOKUP($E$2,Cu!$A$5:$H$1642,2,0))</f>
        <v>6779.1869928173246</v>
      </c>
      <c r="H5" s="290">
        <f>+IF(ISERROR(VLOOKUP($E$2,Cu!$A$5:$H$1642,4,0)),0,VLOOKUP($E$2,Cu!$A$5:$H$1642,4,0))</f>
        <v>5794.1769169378849</v>
      </c>
      <c r="I5" s="404">
        <f>+IF(ISERROR(VLOOKUP($E$2,Cu!$A$5:$H$1999,5,0)),0,VLOOKUP($E$2,Cu!$A$5:$H$1999,5,0))</f>
        <v>5862.5</v>
      </c>
      <c r="J5" s="387">
        <f>+IF(ISERROR(VLOOKUP($E$2,Cu!$A$5:$H$1642,8,0)),0,VLOOKUP($E$2,Cu!$A$5:$H$1642,8,0))</f>
        <v>57.5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16050</v>
      </c>
      <c r="E6" s="296">
        <f>+IF(ISERROR(VLOOKUP($E$2,Pb!$A$5:$H$1987,7,0)),0,VLOOKUP($E$2,Pb!$A$5:$H$1987,7,0))</f>
        <v>200</v>
      </c>
      <c r="F6" s="291" t="s">
        <v>3</v>
      </c>
      <c r="G6" s="290">
        <f>+IF(ISERROR(VLOOKUP($E$2,Pb!$A$5:$H$1987,2,0)),0,VLOOKUP($E$2,Pb!$A$5:$H$1987,2,0))</f>
        <v>2337.9018314292666</v>
      </c>
      <c r="H6" s="290">
        <f>+IF(ISERROR(VLOOKUP($E$2,Pb!$A$5:$H$1987,4,0)),0,VLOOKUP($E$2,Pb!$A$5:$H$1987,4,0))</f>
        <v>1998.2066935292878</v>
      </c>
      <c r="I6" s="404">
        <f>+IF(ISERROR(VLOOKUP($E$2,Pb!$A$5:$H$1987,5,0)),0,VLOOKUP($E$2,Pb!$A$5:$H$1987,5,0))</f>
        <v>1955</v>
      </c>
      <c r="J6" s="387">
        <f>+IF(ISERROR(VLOOKUP($E$2,Pb!$A$5:$H$1642,8,0)),0,VLOOKUP($E$2,Pb!$A$5:$H$1642,8,0))</f>
        <v>53.5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3629</v>
      </c>
      <c r="E7" s="296">
        <f>+IF(ISERROR(VLOOKUP($E$2,Ag!$A$5:$H$1986,7,0)),0,VLOOKUP($E$2,Ag!$A$5:$H$1986,7,0))</f>
        <v>30</v>
      </c>
      <c r="F7" s="291" t="s">
        <v>6</v>
      </c>
      <c r="G7" s="290">
        <f>+IF(ISERROR(VLOOKUP($E$2,Ag!$A$5:$H$1517,2,0)),0,VLOOKUP($E$2,Ag!$A$5:$H$1517,2,0))</f>
        <v>528.61344213438053</v>
      </c>
      <c r="H7" s="290">
        <f>+IF(ISERROR(VLOOKUP($E$2,Ag!$A$5:$H$1517,4,0)),0,VLOOKUP($E$2,Ag!$A$5:$H$1517,4,0))</f>
        <v>451.80636079861586</v>
      </c>
      <c r="I7" s="404">
        <f>+IF(ISERROR(VLOOKUP($E$2,Ag!$A$5:$H$1517,5,0)),0,VLOOKUP($E$2,Ag!$A$5:$H$1517,5,0))</f>
        <v>490.46</v>
      </c>
      <c r="J7" s="387">
        <f>+IF(ISERROR(VLOOKUP($E$2,Ag!$A$5:$H$1642,8,0)),0,VLOOKUP($E$2,Ag!$A$5:$H$1642,8,0))</f>
        <v>6.2699999999999818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19170</v>
      </c>
      <c r="E8" s="296">
        <f>+IF(ISERROR(VLOOKUP($E$2,Zn!$A$5:$H$2994,7,0)),0,VLOOKUP($E$2,Zn!$A$5:$H$2994,7,0))</f>
        <v>20</v>
      </c>
      <c r="F8" s="291" t="s">
        <v>3</v>
      </c>
      <c r="G8" s="290">
        <f>+IF(ISERROR(VLOOKUP($E$2,Zn!$A$5:$H$2994,2,0)),0,VLOOKUP($E$2,Zn!$A$5:$H$2994,2,0))</f>
        <v>2792.3724678192548</v>
      </c>
      <c r="H8" s="290">
        <f>+IF(ISERROR(VLOOKUP($E$2,Zn!$A$5:$H$2994,4,0)),0,VLOOKUP($E$2,Zn!$A$5:$H$2994,4,0))</f>
        <v>2386.643134888252</v>
      </c>
      <c r="I8" s="404">
        <f>+IF(ISERROR(VLOOKUP($E$2,Zn!$A$5:$H$2994,5,0)),0,VLOOKUP($E$2,Zn!$A$5:$H$2994,5,0))</f>
        <v>2381</v>
      </c>
      <c r="J8" s="387">
        <f>+IF(ISERROR(VLOOKUP($E$2,Zn!$A$5:$H$1642,8,0)),0,VLOOKUP($E$2,Zn!$A$5:$H$1642,8,0))</f>
        <v>9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103300</v>
      </c>
      <c r="E9" s="296">
        <f>+IF(ISERROR(VLOOKUP($E$2,Ni!$A$6:$H$2996,7,0)),0,VLOOKUP($E$2,Ni!$A$6:$H$2996,7,0))</f>
        <v>400</v>
      </c>
      <c r="F9" s="291" t="s">
        <v>3</v>
      </c>
      <c r="G9" s="290">
        <f>+IF(ISERROR(VLOOKUP($E$2,Ni!$A$6:$H$2996,2,0)),0,VLOOKUP($E$2,Ni!$A$6:$H$2996,2,0))</f>
        <v>15047.056647142881</v>
      </c>
      <c r="H9" s="290">
        <f>+IF(ISERROR(VLOOKUP($E$2,Ni!$A$6:$H$2996,4,0)),0,VLOOKUP($E$2,Ni!$A$6:$H$2996,4,0))</f>
        <v>12860.732177045198</v>
      </c>
      <c r="I9" s="404">
        <f>+IF(ISERROR(VLOOKUP($E$2,Ni!$A$6:$H$2996,5,0)),0,VLOOKUP($E$2,Ni!$A$6:$H$2996,5,0))</f>
        <v>12790</v>
      </c>
      <c r="J9" s="387">
        <f>+IF(ISERROR(VLOOKUP($E$2,Ni!$A$5:$H$1642,8,0)),0,VLOOKUP($E$2,Ni!$A$5:$H$1642,8,0))</f>
        <v>230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262.19459791730094</v>
      </c>
      <c r="H10" s="290">
        <f>+IF(ISERROR(VLOOKUP($E$2,Coke!$A$6:$H$2997,4,0)),0,VLOOKUP($E$2,Coke!$A$6:$H$2997,4,0))</f>
        <v>224.09794693786407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4045</v>
      </c>
      <c r="E11" s="296">
        <f>+IF(ISERROR(VLOOKUP($E$2,Steel!$A$6:$H$2995,7,0)),0,VLOOKUP($E$2,Steel!$A$6:$H$2995,7,0))</f>
        <v>-20</v>
      </c>
      <c r="F11" s="291" t="s">
        <v>3</v>
      </c>
      <c r="G11" s="290">
        <f>+IF(ISERROR(VLOOKUP($E$2,Steel!$A$6:$H$2995,2,0)),0,VLOOKUP($E$2,Steel!$A$6:$H$2995,2,0))</f>
        <v>589.20952698637905</v>
      </c>
      <c r="H11" s="290">
        <f>+IF(ISERROR(VLOOKUP($E$2,Steel!$A$6:$H$2995,4,0)),0,VLOOKUP($E$2,Steel!$A$6:$H$2995,4,0))</f>
        <v>503.5978863131445</v>
      </c>
      <c r="I11" s="404">
        <f>+IF(ISERROR(VLOOKUP($E$2,Steel!$A$6:$H$2995,5,0)),0,VLOOKUP($E$2,Steel!$A$6:$H$2995,5,0))</f>
        <v>476</v>
      </c>
      <c r="J11" s="387">
        <f>+IF(ISERROR(VLOOKUP($E$2,Steel!$A$5:$H$1642,8,0)),0,VLOOKUP($E$2,Steel!$A$5:$H$1642,8,0))</f>
        <v>-4.5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913</v>
      </c>
      <c r="E12" s="296">
        <f>+IF(ISERROR(VLOOKUP($E$2,'Quặng Sắt'!$A$6:$H$2995,7,0)),0,VLOOKUP($E$2,'Quặng Sắt'!$A$6:$H$2995,7,0))</f>
        <v>-4</v>
      </c>
      <c r="F12" s="291" t="s">
        <v>2</v>
      </c>
      <c r="G12" s="290">
        <f>+IF(ISERROR(VLOOKUP($E$2,'Quặng Sắt'!$A$6:$H$2995,2,0)),0,VLOOKUP($E$2,'Quặng Sắt'!$A$6:$H$2995,2,0))</f>
        <v>132.99092661027541</v>
      </c>
      <c r="H12" s="290">
        <f>+IF(ISERROR(VLOOKUP($E$2,'Quặng Sắt'!$A$6:$H$2995,4,0)),0,VLOOKUP($E$2,'Quặng Sắt'!$A$6:$H$2995,4,0))</f>
        <v>113.66745864126104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3410</v>
      </c>
      <c r="E16" s="414" t="s">
        <v>1000</v>
      </c>
      <c r="F16" s="414"/>
      <c r="G16" s="414"/>
      <c r="H16" s="414"/>
      <c r="I16" s="414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23270</v>
      </c>
      <c r="E17" s="414" t="s">
        <v>1003</v>
      </c>
      <c r="F17" s="414"/>
      <c r="G17" s="414"/>
      <c r="H17" s="414"/>
      <c r="I17" s="414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6.8651299999999997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5" t="s">
        <v>17</v>
      </c>
      <c r="B19" s="415"/>
      <c r="C19" s="415"/>
      <c r="D19" s="415"/>
      <c r="E19" s="415"/>
      <c r="F19" s="415"/>
      <c r="G19" s="415"/>
      <c r="H19" s="415"/>
      <c r="I19" s="415"/>
    </row>
    <row r="20" spans="1:12" ht="15.75" customHeight="1" x14ac:dyDescent="0.25">
      <c r="A20" s="409" t="s">
        <v>656</v>
      </c>
      <c r="B20" s="410"/>
      <c r="C20" s="409" t="s">
        <v>18</v>
      </c>
      <c r="D20" s="411"/>
      <c r="E20" s="411"/>
      <c r="F20" s="411"/>
      <c r="G20" s="411"/>
      <c r="H20" s="411"/>
      <c r="I20" s="411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6" t="s">
        <v>1025</v>
      </c>
      <c r="B101" s="406"/>
      <c r="C101" s="406"/>
      <c r="D101" s="406"/>
      <c r="E101" s="406"/>
      <c r="F101" s="406"/>
      <c r="G101" s="406"/>
      <c r="H101" s="406"/>
      <c r="I101" s="406"/>
    </row>
    <row r="116" spans="1:9" x14ac:dyDescent="0.25">
      <c r="A116" s="406" t="s">
        <v>1026</v>
      </c>
      <c r="B116" s="406"/>
      <c r="C116" s="406"/>
      <c r="D116" s="406"/>
      <c r="E116" s="406"/>
      <c r="F116" s="406"/>
      <c r="G116" s="406"/>
      <c r="H116" s="406"/>
      <c r="I116" s="406"/>
    </row>
    <row r="129" spans="1:9" x14ac:dyDescent="0.25">
      <c r="A129" s="406" t="s">
        <v>1005</v>
      </c>
      <c r="B129" s="406"/>
      <c r="C129" s="406"/>
      <c r="D129" s="406"/>
      <c r="E129" s="406"/>
      <c r="F129" s="406"/>
      <c r="G129" s="406"/>
      <c r="H129" s="406"/>
      <c r="I129" s="406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4"/>
  <sheetViews>
    <sheetView workbookViewId="0">
      <pane ySplit="3" topLeftCell="A1111" activePane="bottomLeft" state="frozen"/>
      <selection pane="bottomLeft" activeCell="H1125" sqref="H1125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4" t="s">
        <v>1016</v>
      </c>
      <c r="B1" s="425"/>
      <c r="C1" s="425"/>
      <c r="D1" s="425"/>
      <c r="E1" s="425"/>
      <c r="F1" s="425"/>
      <c r="G1" s="425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92" activePane="bottomLeft" state="frozen"/>
      <selection pane="bottomLeft" activeCell="D603" sqref="D603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133"/>
      <c r="B606" s="297"/>
    </row>
    <row r="607" spans="1:2" ht="15.75" x14ac:dyDescent="0.25">
      <c r="A607" s="133"/>
      <c r="B607" s="297"/>
    </row>
    <row r="608" spans="1:2" ht="15.75" x14ac:dyDescent="0.25">
      <c r="A608" s="133"/>
      <c r="B608" s="297"/>
    </row>
    <row r="609" spans="1:2" ht="15.75" x14ac:dyDescent="0.25">
      <c r="A609" s="133"/>
      <c r="B609" s="297"/>
    </row>
    <row r="610" spans="1:2" ht="15.75" x14ac:dyDescent="0.25">
      <c r="A610" s="133"/>
      <c r="B610" s="297"/>
    </row>
    <row r="611" spans="1:2" ht="15.75" x14ac:dyDescent="0.25">
      <c r="A611" s="133"/>
      <c r="B611" s="297"/>
    </row>
    <row r="612" spans="1:2" ht="15.75" x14ac:dyDescent="0.25">
      <c r="A612" s="133"/>
      <c r="B612" s="297"/>
    </row>
    <row r="613" spans="1:2" ht="15.75" x14ac:dyDescent="0.25">
      <c r="A613" s="133"/>
      <c r="B613" s="297"/>
    </row>
    <row r="614" spans="1:2" ht="15.75" x14ac:dyDescent="0.25">
      <c r="A614" s="133"/>
      <c r="B614" s="297"/>
    </row>
    <row r="615" spans="1:2" ht="15.75" x14ac:dyDescent="0.25">
      <c r="A615" s="133"/>
      <c r="B615" s="297"/>
    </row>
    <row r="616" spans="1:2" ht="15.75" x14ac:dyDescent="0.25">
      <c r="A616" s="133"/>
      <c r="B616" s="297"/>
    </row>
    <row r="617" spans="1:2" ht="15.75" x14ac:dyDescent="0.25">
      <c r="A617" s="133"/>
      <c r="B617" s="297"/>
    </row>
    <row r="618" spans="1:2" ht="15.75" x14ac:dyDescent="0.25">
      <c r="A618" s="133"/>
      <c r="B618" s="297"/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workbookViewId="0">
      <pane ySplit="3" topLeftCell="A468" activePane="bottomLeft" state="frozen"/>
      <selection pane="bottomLeft" activeCell="H481" sqref="H481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6" t="s">
        <v>1014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25" activePane="bottomLeft" state="frozen"/>
      <selection pane="bottomLeft" activeCell="B1337" sqref="B1337:B1338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6" t="s">
        <v>749</v>
      </c>
      <c r="B1" s="416"/>
      <c r="C1" s="416"/>
      <c r="D1" s="416"/>
      <c r="E1" s="416"/>
      <c r="F1" s="416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7" t="s">
        <v>750</v>
      </c>
      <c r="C3" s="418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5862.5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38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38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38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38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181"/>
      <c r="B1339" s="37"/>
      <c r="C1339" s="231"/>
      <c r="D1339" s="37"/>
      <c r="E1339" s="231"/>
      <c r="F1339" s="37"/>
    </row>
    <row r="1340" spans="1:8" x14ac:dyDescent="0.25">
      <c r="A1340" s="181"/>
      <c r="B1340" s="37"/>
      <c r="C1340" s="231"/>
      <c r="D1340" s="37"/>
      <c r="E1340" s="231"/>
      <c r="F1340" s="37"/>
    </row>
    <row r="1341" spans="1:8" x14ac:dyDescent="0.25">
      <c r="A1341" s="181"/>
      <c r="B1341" s="37"/>
      <c r="C1341" s="231"/>
      <c r="D1341" s="37"/>
      <c r="E1341" s="231"/>
      <c r="F1341" s="37"/>
    </row>
    <row r="1342" spans="1:8" x14ac:dyDescent="0.25">
      <c r="A1342" s="181"/>
      <c r="B1342" s="37"/>
      <c r="C1342" s="231"/>
      <c r="D1342" s="37"/>
      <c r="E1342" s="231"/>
      <c r="F1342" s="37"/>
    </row>
    <row r="1343" spans="1:8" x14ac:dyDescent="0.25">
      <c r="A1343" s="181"/>
      <c r="B1343" s="37"/>
      <c r="C1343" s="231"/>
      <c r="D1343" s="37"/>
      <c r="E1343" s="231"/>
      <c r="F1343" s="37"/>
    </row>
    <row r="1344" spans="1:8" x14ac:dyDescent="0.25">
      <c r="A1344" s="181"/>
      <c r="B1344" s="37"/>
      <c r="C1344" s="231"/>
      <c r="D1344" s="37"/>
      <c r="E1344" s="231"/>
      <c r="F1344" s="37"/>
    </row>
    <row r="1345" spans="1:6" x14ac:dyDescent="0.25">
      <c r="A1345" s="181"/>
      <c r="B1345" s="37"/>
      <c r="C1345" s="231"/>
      <c r="D1345" s="37"/>
      <c r="E1345" s="231"/>
      <c r="F1345" s="37"/>
    </row>
    <row r="1346" spans="1:6" x14ac:dyDescent="0.25">
      <c r="A1346" s="181"/>
      <c r="B1346" s="37"/>
      <c r="C1346" s="231"/>
      <c r="D1346" s="37"/>
      <c r="E1346" s="231"/>
      <c r="F1346" s="37"/>
    </row>
    <row r="1347" spans="1:6" x14ac:dyDescent="0.25">
      <c r="A1347" s="181"/>
      <c r="B1347" s="37"/>
      <c r="C1347" s="231"/>
      <c r="D1347" s="37"/>
      <c r="E1347" s="231"/>
      <c r="F1347" s="37"/>
    </row>
    <row r="1348" spans="1:6" x14ac:dyDescent="0.25">
      <c r="A1348" s="181"/>
      <c r="B1348" s="37"/>
      <c r="C1348" s="231"/>
      <c r="D1348" s="37"/>
      <c r="E1348" s="231"/>
      <c r="F1348" s="37"/>
    </row>
    <row r="1349" spans="1:6" x14ac:dyDescent="0.25">
      <c r="A1349" s="181"/>
      <c r="B1349" s="37"/>
      <c r="C1349" s="231"/>
      <c r="D1349" s="37"/>
      <c r="E1349" s="231"/>
      <c r="F1349" s="37"/>
    </row>
    <row r="1350" spans="1:6" x14ac:dyDescent="0.25">
      <c r="A1350" s="181"/>
      <c r="B1350" s="37"/>
      <c r="C1350" s="231"/>
      <c r="D1350" s="37"/>
      <c r="E1350" s="231"/>
      <c r="F1350" s="37"/>
    </row>
    <row r="1351" spans="1:6" x14ac:dyDescent="0.25">
      <c r="A1351" s="181"/>
      <c r="B1351" s="37"/>
      <c r="C1351" s="231"/>
      <c r="D1351" s="37"/>
      <c r="E1351" s="231"/>
      <c r="F1351" s="37"/>
    </row>
    <row r="1352" spans="1:6" x14ac:dyDescent="0.25">
      <c r="A1352" s="181"/>
      <c r="B1352" s="37"/>
      <c r="C1352" s="231"/>
      <c r="D1352" s="37"/>
      <c r="E1352" s="231"/>
      <c r="F1352" s="37"/>
    </row>
    <row r="1353" spans="1:6" x14ac:dyDescent="0.25">
      <c r="A1353" s="181"/>
      <c r="B1353" s="37"/>
      <c r="C1353" s="231"/>
      <c r="D1353" s="37"/>
      <c r="E1353" s="231"/>
      <c r="F1353" s="37"/>
    </row>
    <row r="1354" spans="1:6" x14ac:dyDescent="0.25">
      <c r="A1354" s="181"/>
      <c r="B1354" s="37"/>
      <c r="C1354" s="231"/>
      <c r="D1354" s="37"/>
      <c r="E1354" s="231"/>
      <c r="F1354" s="37"/>
    </row>
    <row r="1355" spans="1:6" x14ac:dyDescent="0.25">
      <c r="A1355" s="181"/>
      <c r="B1355" s="37"/>
      <c r="C1355" s="231"/>
      <c r="D1355" s="37"/>
      <c r="E1355" s="231"/>
      <c r="F1355" s="37"/>
    </row>
    <row r="1356" spans="1:6" x14ac:dyDescent="0.25">
      <c r="A1356" s="181"/>
      <c r="B1356" s="37"/>
      <c r="C1356" s="231"/>
      <c r="D1356" s="37"/>
      <c r="E1356" s="231"/>
      <c r="F1356" s="37"/>
    </row>
    <row r="1357" spans="1:6" x14ac:dyDescent="0.25">
      <c r="A1357" s="181"/>
      <c r="B1357" s="37"/>
      <c r="C1357" s="231"/>
      <c r="D1357" s="37"/>
      <c r="E1357" s="231"/>
      <c r="F1357" s="37"/>
    </row>
    <row r="1358" spans="1:6" x14ac:dyDescent="0.25">
      <c r="A1358" s="181"/>
      <c r="B1358" s="37"/>
      <c r="C1358" s="231"/>
      <c r="D1358" s="37"/>
      <c r="E1358" s="231"/>
      <c r="F1358" s="37"/>
    </row>
    <row r="1359" spans="1:6" x14ac:dyDescent="0.25">
      <c r="A1359" s="181"/>
      <c r="B1359" s="37"/>
      <c r="C1359" s="231"/>
      <c r="D1359" s="37"/>
      <c r="E1359" s="231"/>
      <c r="F1359" s="37"/>
    </row>
    <row r="1360" spans="1:6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26" activePane="bottomLeft" state="frozen"/>
      <selection pane="bottomLeft" activeCell="J1336" sqref="J1336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9" t="s">
        <v>749</v>
      </c>
      <c r="B1" s="419"/>
      <c r="C1" s="419"/>
      <c r="D1" s="419"/>
      <c r="E1" s="419"/>
      <c r="F1" s="419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7" t="s">
        <v>659</v>
      </c>
      <c r="C3" s="418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36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36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36" si="59">+IF(F1329=0,"",C1329/F1329)</f>
        <v>2351.2215433039687</v>
      </c>
      <c r="C1329" s="37">
        <v>16150</v>
      </c>
      <c r="D1329" s="37">
        <f t="shared" ref="D1329:D1336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181"/>
      <c r="B1337" s="37"/>
      <c r="C1337" s="37"/>
      <c r="D1337" s="37"/>
      <c r="E1337" s="37"/>
      <c r="F1337" s="51"/>
    </row>
    <row r="1338" spans="1:8" x14ac:dyDescent="0.25">
      <c r="A1338" s="181"/>
      <c r="B1338" s="37"/>
      <c r="C1338" s="37"/>
      <c r="D1338" s="37"/>
      <c r="E1338" s="37"/>
      <c r="F1338" s="51"/>
    </row>
    <row r="1339" spans="1:8" x14ac:dyDescent="0.25">
      <c r="A1339" s="181"/>
      <c r="B1339" s="37"/>
      <c r="C1339" s="37"/>
      <c r="D1339" s="37"/>
      <c r="E1339" s="37"/>
      <c r="F1339" s="51"/>
    </row>
    <row r="1340" spans="1:8" x14ac:dyDescent="0.25">
      <c r="A1340" s="181"/>
      <c r="B1340" s="37"/>
      <c r="C1340" s="37"/>
      <c r="D1340" s="37"/>
      <c r="E1340" s="37"/>
      <c r="F1340" s="51"/>
    </row>
    <row r="1341" spans="1:8" x14ac:dyDescent="0.25">
      <c r="A1341" s="181"/>
      <c r="B1341" s="37"/>
      <c r="C1341" s="37"/>
      <c r="D1341" s="37"/>
      <c r="E1341" s="37"/>
      <c r="F1341" s="51"/>
    </row>
    <row r="1342" spans="1:8" x14ac:dyDescent="0.25">
      <c r="A1342" s="181"/>
      <c r="B1342" s="37"/>
      <c r="C1342" s="37"/>
      <c r="D1342" s="37"/>
      <c r="E1342" s="37"/>
      <c r="F1342" s="51"/>
    </row>
    <row r="1343" spans="1:8" x14ac:dyDescent="0.25">
      <c r="A1343" s="181"/>
      <c r="B1343" s="37"/>
      <c r="C1343" s="37"/>
      <c r="D1343" s="37"/>
      <c r="E1343" s="37"/>
      <c r="F1343" s="51"/>
    </row>
    <row r="1344" spans="1:8" x14ac:dyDescent="0.25">
      <c r="A1344" s="181"/>
      <c r="B1344" s="37"/>
      <c r="C1344" s="37"/>
      <c r="D1344" s="37"/>
      <c r="E1344" s="37"/>
      <c r="F1344" s="51"/>
    </row>
    <row r="1345" spans="1:6" x14ac:dyDescent="0.25">
      <c r="A1345" s="181"/>
      <c r="B1345" s="37"/>
      <c r="C1345" s="37"/>
      <c r="D1345" s="37"/>
      <c r="E1345" s="37"/>
      <c r="F1345" s="51"/>
    </row>
    <row r="1346" spans="1:6" x14ac:dyDescent="0.25">
      <c r="A1346" s="181"/>
      <c r="B1346" s="37"/>
      <c r="C1346" s="37"/>
      <c r="D1346" s="37"/>
      <c r="E1346" s="37"/>
      <c r="F1346" s="51"/>
    </row>
    <row r="1347" spans="1:6" x14ac:dyDescent="0.25">
      <c r="A1347" s="181"/>
      <c r="B1347" s="37"/>
      <c r="C1347" s="37"/>
      <c r="D1347" s="37"/>
      <c r="E1347" s="37"/>
      <c r="F1347" s="51"/>
    </row>
    <row r="1348" spans="1:6" x14ac:dyDescent="0.25">
      <c r="A1348" s="181"/>
      <c r="B1348" s="37"/>
      <c r="C1348" s="37"/>
      <c r="D1348" s="37"/>
      <c r="E1348" s="37"/>
      <c r="F1348" s="51"/>
    </row>
    <row r="1349" spans="1:6" x14ac:dyDescent="0.25">
      <c r="A1349" s="181"/>
      <c r="B1349" s="37"/>
      <c r="C1349" s="37"/>
      <c r="D1349" s="37"/>
      <c r="E1349" s="37"/>
      <c r="F1349" s="51"/>
    </row>
    <row r="1350" spans="1:6" x14ac:dyDescent="0.25">
      <c r="A1350" s="181"/>
      <c r="B1350" s="37"/>
      <c r="C1350" s="37"/>
      <c r="D1350" s="37"/>
      <c r="E1350" s="37"/>
      <c r="F1350" s="51"/>
    </row>
    <row r="1351" spans="1:6" x14ac:dyDescent="0.25">
      <c r="A1351" s="181"/>
      <c r="B1351" s="37"/>
      <c r="C1351" s="37"/>
      <c r="D1351" s="37"/>
      <c r="E1351" s="37"/>
      <c r="F1351" s="51"/>
    </row>
    <row r="1352" spans="1:6" x14ac:dyDescent="0.25">
      <c r="A1352" s="181"/>
      <c r="B1352" s="37"/>
      <c r="C1352" s="37"/>
      <c r="D1352" s="37"/>
      <c r="E1352" s="37"/>
      <c r="F1352" s="51"/>
    </row>
    <row r="1353" spans="1:6" x14ac:dyDescent="0.25">
      <c r="A1353" s="181"/>
      <c r="B1353" s="37"/>
      <c r="C1353" s="37"/>
      <c r="D1353" s="37"/>
      <c r="E1353" s="37"/>
      <c r="F1353" s="51"/>
    </row>
    <row r="1354" spans="1:6" x14ac:dyDescent="0.25">
      <c r="A1354" s="181"/>
      <c r="B1354" s="37"/>
      <c r="C1354" s="37"/>
      <c r="D1354" s="37"/>
      <c r="E1354" s="37"/>
      <c r="F1354" s="51"/>
    </row>
    <row r="1355" spans="1:6" x14ac:dyDescent="0.25">
      <c r="A1355" s="181"/>
      <c r="B1355" s="37"/>
      <c r="C1355" s="37"/>
      <c r="D1355" s="37"/>
      <c r="E1355" s="37"/>
      <c r="F1355" s="51"/>
    </row>
    <row r="1356" spans="1:6" x14ac:dyDescent="0.25">
      <c r="A1356" s="181"/>
      <c r="B1356" s="37"/>
      <c r="C1356" s="37"/>
      <c r="D1356" s="37"/>
      <c r="E1356" s="37"/>
      <c r="F1356" s="51"/>
    </row>
    <row r="1357" spans="1:6" x14ac:dyDescent="0.25">
      <c r="A1357" s="181"/>
      <c r="B1357" s="37"/>
      <c r="C1357" s="37"/>
      <c r="D1357" s="37"/>
      <c r="E1357" s="37"/>
      <c r="F1357" s="51"/>
    </row>
    <row r="1358" spans="1:6" x14ac:dyDescent="0.25">
      <c r="A1358" s="181"/>
      <c r="B1358" s="37"/>
      <c r="C1358" s="37"/>
      <c r="D1358" s="37"/>
      <c r="E1358" s="37"/>
      <c r="F1358" s="51"/>
    </row>
    <row r="1359" spans="1:6" x14ac:dyDescent="0.25">
      <c r="A1359" s="181"/>
      <c r="B1359" s="37"/>
      <c r="C1359" s="37"/>
      <c r="D1359" s="37"/>
      <c r="E1359" s="37"/>
      <c r="F1359" s="51"/>
    </row>
    <row r="1360" spans="1:6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23" activePane="bottomLeft" state="frozen"/>
      <selection pane="bottomLeft" activeCell="G1340" sqref="G1340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0" t="s">
        <v>749</v>
      </c>
      <c r="B1" s="420"/>
      <c r="C1" s="420"/>
      <c r="D1" s="420"/>
      <c r="E1" s="420"/>
      <c r="F1" s="420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1" t="s">
        <v>752</v>
      </c>
      <c r="C3" s="422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36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36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36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36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4"/>
      <c r="B1337" s="20"/>
      <c r="C1337" s="221"/>
      <c r="D1337" s="20"/>
      <c r="E1337" s="20"/>
      <c r="F1337" s="47"/>
    </row>
    <row r="1338" spans="1:8" x14ac:dyDescent="0.25">
      <c r="A1338" s="204"/>
      <c r="B1338" s="20"/>
      <c r="C1338" s="221"/>
      <c r="D1338" s="20"/>
      <c r="E1338" s="20"/>
      <c r="F1338" s="47"/>
    </row>
    <row r="1339" spans="1:8" x14ac:dyDescent="0.25">
      <c r="A1339" s="204"/>
      <c r="B1339" s="20"/>
      <c r="C1339" s="221"/>
      <c r="D1339" s="20"/>
      <c r="E1339" s="20"/>
      <c r="F1339" s="47"/>
    </row>
    <row r="1340" spans="1:8" x14ac:dyDescent="0.25">
      <c r="A1340" s="204"/>
      <c r="B1340" s="20"/>
      <c r="C1340" s="221"/>
      <c r="D1340" s="20"/>
      <c r="E1340" s="20"/>
      <c r="F1340" s="47"/>
    </row>
    <row r="1341" spans="1:8" x14ac:dyDescent="0.25">
      <c r="A1341" s="204"/>
      <c r="B1341" s="20"/>
      <c r="C1341" s="221"/>
      <c r="D1341" s="20"/>
      <c r="E1341" s="20"/>
      <c r="F1341" s="47"/>
    </row>
    <row r="1342" spans="1:8" x14ac:dyDescent="0.25">
      <c r="A1342" s="204"/>
      <c r="B1342" s="20"/>
      <c r="C1342" s="221"/>
      <c r="D1342" s="20"/>
      <c r="E1342" s="20"/>
      <c r="F1342" s="47"/>
    </row>
    <row r="1343" spans="1:8" x14ac:dyDescent="0.25">
      <c r="A1343" s="204"/>
      <c r="B1343" s="20"/>
      <c r="C1343" s="221"/>
      <c r="D1343" s="20"/>
      <c r="E1343" s="20"/>
      <c r="F1343" s="47"/>
    </row>
    <row r="1344" spans="1:8" x14ac:dyDescent="0.25">
      <c r="A1344" s="204"/>
      <c r="B1344" s="20"/>
      <c r="C1344" s="221"/>
      <c r="D1344" s="20"/>
      <c r="E1344" s="20"/>
      <c r="F1344" s="47"/>
    </row>
    <row r="1345" spans="1:6" x14ac:dyDescent="0.25">
      <c r="A1345" s="204"/>
      <c r="B1345" s="20"/>
      <c r="C1345" s="221"/>
      <c r="D1345" s="20"/>
      <c r="E1345" s="20"/>
      <c r="F1345" s="47"/>
    </row>
    <row r="1346" spans="1:6" x14ac:dyDescent="0.25">
      <c r="A1346" s="204"/>
      <c r="B1346" s="20"/>
      <c r="C1346" s="221"/>
      <c r="D1346" s="20"/>
      <c r="E1346" s="20"/>
      <c r="F1346" s="47"/>
    </row>
    <row r="1347" spans="1:6" x14ac:dyDescent="0.25">
      <c r="A1347" s="204"/>
      <c r="B1347" s="20"/>
      <c r="C1347" s="221"/>
      <c r="D1347" s="20"/>
      <c r="E1347" s="20"/>
      <c r="F1347" s="47"/>
    </row>
    <row r="1348" spans="1:6" x14ac:dyDescent="0.25">
      <c r="A1348" s="204"/>
      <c r="B1348" s="20"/>
      <c r="C1348" s="221"/>
      <c r="D1348" s="20"/>
      <c r="E1348" s="20"/>
      <c r="F1348" s="47"/>
    </row>
    <row r="1349" spans="1:6" x14ac:dyDescent="0.25">
      <c r="A1349" s="204"/>
      <c r="B1349" s="20"/>
      <c r="C1349" s="221"/>
      <c r="D1349" s="20"/>
      <c r="E1349" s="20"/>
      <c r="F1349" s="47"/>
    </row>
    <row r="1350" spans="1:6" x14ac:dyDescent="0.25">
      <c r="A1350" s="204"/>
      <c r="B1350" s="20"/>
      <c r="C1350" s="221"/>
      <c r="D1350" s="20"/>
      <c r="E1350" s="20"/>
      <c r="F1350" s="47"/>
    </row>
    <row r="1351" spans="1:6" x14ac:dyDescent="0.25">
      <c r="A1351" s="204"/>
      <c r="B1351" s="20"/>
      <c r="C1351" s="221"/>
      <c r="D1351" s="20"/>
      <c r="E1351" s="20"/>
      <c r="F1351" s="47"/>
    </row>
    <row r="1352" spans="1:6" x14ac:dyDescent="0.25">
      <c r="A1352" s="204"/>
      <c r="B1352" s="20"/>
      <c r="C1352" s="221"/>
      <c r="D1352" s="20"/>
      <c r="E1352" s="20"/>
      <c r="F1352" s="47"/>
    </row>
    <row r="1353" spans="1:6" x14ac:dyDescent="0.25">
      <c r="A1353" s="204"/>
      <c r="B1353" s="20"/>
      <c r="C1353" s="221"/>
      <c r="D1353" s="20"/>
      <c r="E1353" s="20"/>
      <c r="F1353" s="47"/>
    </row>
    <row r="1354" spans="1:6" x14ac:dyDescent="0.25">
      <c r="A1354" s="204"/>
      <c r="B1354" s="20"/>
      <c r="C1354" s="221"/>
      <c r="D1354" s="20"/>
      <c r="E1354" s="20"/>
      <c r="F1354" s="47"/>
    </row>
    <row r="1355" spans="1:6" x14ac:dyDescent="0.25">
      <c r="A1355" s="204"/>
      <c r="B1355" s="20"/>
      <c r="C1355" s="221"/>
      <c r="D1355" s="20"/>
      <c r="E1355" s="20"/>
      <c r="F1355" s="47"/>
    </row>
    <row r="1356" spans="1:6" x14ac:dyDescent="0.25">
      <c r="A1356" s="204"/>
      <c r="B1356" s="20"/>
      <c r="C1356" s="221"/>
      <c r="D1356" s="20"/>
      <c r="E1356" s="20"/>
      <c r="F1356" s="47"/>
    </row>
    <row r="1357" spans="1:6" x14ac:dyDescent="0.25">
      <c r="A1357" s="204"/>
      <c r="B1357" s="20"/>
      <c r="C1357" s="221"/>
      <c r="D1357" s="20"/>
      <c r="E1357" s="20"/>
      <c r="F1357" s="47"/>
    </row>
    <row r="1358" spans="1:6" x14ac:dyDescent="0.25">
      <c r="A1358" s="204"/>
      <c r="B1358" s="20"/>
      <c r="C1358" s="221"/>
      <c r="D1358" s="20"/>
      <c r="E1358" s="20"/>
      <c r="F1358" s="47"/>
    </row>
    <row r="1359" spans="1:6" x14ac:dyDescent="0.25">
      <c r="A1359" s="204"/>
      <c r="B1359" s="20"/>
      <c r="C1359" s="221"/>
      <c r="D1359" s="20"/>
      <c r="E1359" s="20"/>
      <c r="F1359" s="47"/>
    </row>
    <row r="1360" spans="1:6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3"/>
  <sheetViews>
    <sheetView zoomScale="85" zoomScaleNormal="85" workbookViewId="0">
      <pane ySplit="4" topLeftCell="A1326" activePane="bottomLeft" state="frozen"/>
      <selection pane="bottomLeft" activeCell="B1332" sqref="B1332:B1333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3" t="s">
        <v>749</v>
      </c>
      <c r="B1" s="423"/>
      <c r="C1" s="423"/>
      <c r="D1" s="423"/>
      <c r="E1" s="423"/>
      <c r="F1" s="423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2386.643134888252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33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33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33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33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0"/>
  <sheetViews>
    <sheetView zoomScale="115" zoomScaleNormal="115" workbookViewId="0">
      <pane ySplit="5" topLeftCell="A875" activePane="bottomLeft" state="frozen"/>
      <selection pane="bottomLeft" activeCell="H886" sqref="H886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80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80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0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80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workbookViewId="0">
      <pane xSplit="1" ySplit="5" topLeftCell="B210" activePane="bottomRight" state="frozen"/>
      <selection pane="topRight" activeCell="B1" sqref="B1"/>
      <selection pane="bottomLeft" activeCell="A6" sqref="A6"/>
      <selection pane="bottomRight" activeCell="B214" sqref="B214:B215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15" si="38">+IF(F198=0,"",C198/F198)</f>
        <v>259.72002181648185</v>
      </c>
      <c r="C198" s="333">
        <v>1800</v>
      </c>
      <c r="D198" s="1">
        <f t="shared" ref="D198:D215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15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F33" sqref="F33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6" t="s">
        <v>1035</v>
      </c>
      <c r="B1" s="416"/>
      <c r="C1" s="416"/>
      <c r="D1" s="416"/>
      <c r="E1" s="416"/>
      <c r="F1" s="416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7" t="s">
        <v>1034</v>
      </c>
      <c r="C3" s="418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30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30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>+IF(F27=0,"",C27/F27)</f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>+IF(F28=0,"",C28/F28)</f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>+IF(F29=0,"",C29/F29)</f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>+IF(F30=0,"",C30/F30)</f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workbookViewId="0">
      <pane xSplit="1" ySplit="5" topLeftCell="B197" activePane="bottomRight" state="frozen"/>
      <selection pane="topRight" activeCell="B1" sqref="B1"/>
      <selection pane="bottomLeft" activeCell="A6" sqref="A6"/>
      <selection pane="bottomRight" activeCell="I205" sqref="I205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02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02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02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02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2019-07-11T04:18:07Z</dcterms:modified>
</cp:coreProperties>
</file>