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-15" windowWidth="10200" windowHeight="817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11" i="15" l="1"/>
  <c r="D211" i="15" s="1"/>
  <c r="F211" i="15"/>
  <c r="G211" i="15"/>
  <c r="B198" i="16"/>
  <c r="D198" i="16" s="1"/>
  <c r="F198" i="16"/>
  <c r="G198" i="16"/>
  <c r="H198" i="16"/>
  <c r="B26" i="17"/>
  <c r="D26" i="17" s="1"/>
  <c r="F26" i="17"/>
  <c r="G26" i="17"/>
  <c r="B876" i="7"/>
  <c r="D876" i="7" s="1"/>
  <c r="F876" i="7"/>
  <c r="G876" i="7"/>
  <c r="H876" i="7"/>
  <c r="B1329" i="5"/>
  <c r="D1329" i="5" s="1"/>
  <c r="F1329" i="5"/>
  <c r="G1329" i="5"/>
  <c r="H1329" i="5"/>
  <c r="B1332" i="4"/>
  <c r="D1332" i="4" s="1"/>
  <c r="F1332" i="4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B25" i="17" l="1"/>
  <c r="D25" i="17" s="1"/>
  <c r="F25" i="17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B24" i="17"/>
  <c r="D24" i="17" s="1"/>
  <c r="F24" i="17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B23" i="17"/>
  <c r="D23" i="17" s="1"/>
  <c r="F23" i="17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B1328" i="4"/>
  <c r="D1328" i="4" s="1"/>
  <c r="F1328" i="4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B22" i="17"/>
  <c r="D22" i="17" s="1"/>
  <c r="F22" i="17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B1327" i="4"/>
  <c r="D1327" i="4" s="1"/>
  <c r="F1327" i="4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B1325" i="4"/>
  <c r="D1325" i="4" s="1"/>
  <c r="F1325" i="4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<sst xmlns="http://schemas.openxmlformats.org/spreadsheetml/2006/main" count="4615" uniqueCount="1039">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</sst>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1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165" fontId="26" fillId="0" borderId="1" xfId="0" applyNumberFormat="1" applyFont="1" applyBorder="1"/>
    <xf numFmtId="165" fontId="18" fillId="0" borderId="1" xfId="0" applyNumberFormat="1" applyFont="1" applyBorder="1"/>
    <xf numFmtId="43" fontId="18" fillId="0" borderId="1" xfId="1" applyFont="1" applyBorder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74976"/>
        <c:axId val="88176512"/>
      </c:areaChart>
      <c:dateAx>
        <c:axId val="881749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1765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81765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1749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49440"/>
        <c:axId val="91150976"/>
      </c:areaChart>
      <c:dateAx>
        <c:axId val="9114944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509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150976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494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92960"/>
        <c:axId val="91598848"/>
      </c:areaChart>
      <c:dateAx>
        <c:axId val="91592960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988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598848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5929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14592"/>
        <c:axId val="91636864"/>
      </c:areaChart>
      <c:dateAx>
        <c:axId val="9161459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6368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636864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6145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81920"/>
        <c:axId val="91683456"/>
      </c:areaChart>
      <c:dateAx>
        <c:axId val="9168192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6834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6834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6819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26720"/>
        <c:axId val="91328512"/>
      </c:areaChart>
      <c:dateAx>
        <c:axId val="91326720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32851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1328512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267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47104"/>
        <c:axId val="83248640"/>
      </c:areaChart>
      <c:dateAx>
        <c:axId val="832471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248640"/>
        <c:crosses val="autoZero"/>
        <c:auto val="1"/>
        <c:lblOffset val="100"/>
        <c:baseTimeUnit val="days"/>
      </c:dateAx>
      <c:valAx>
        <c:axId val="83248640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247104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69120"/>
        <c:axId val="83270656"/>
      </c:areaChart>
      <c:dateAx>
        <c:axId val="832691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270656"/>
        <c:crosses val="autoZero"/>
        <c:auto val="1"/>
        <c:lblOffset val="100"/>
        <c:baseTimeUnit val="days"/>
      </c:dateAx>
      <c:valAx>
        <c:axId val="8327065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26912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82944"/>
        <c:axId val="90518272"/>
      </c:areaChart>
      <c:dateAx>
        <c:axId val="832829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518272"/>
        <c:crosses val="autoZero"/>
        <c:auto val="1"/>
        <c:lblOffset val="100"/>
        <c:baseTimeUnit val="days"/>
      </c:dateAx>
      <c:valAx>
        <c:axId val="9051827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2829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18176"/>
        <c:axId val="92019712"/>
      </c:areaChart>
      <c:dateAx>
        <c:axId val="920181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19712"/>
        <c:crosses val="autoZero"/>
        <c:auto val="1"/>
        <c:lblOffset val="100"/>
        <c:baseTimeUnit val="days"/>
      </c:dateAx>
      <c:valAx>
        <c:axId val="92019712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181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48384"/>
        <c:axId val="92058368"/>
      </c:lineChart>
      <c:dateAx>
        <c:axId val="920483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58368"/>
        <c:crosses val="autoZero"/>
        <c:auto val="1"/>
        <c:lblOffset val="100"/>
        <c:baseTimeUnit val="days"/>
      </c:dateAx>
      <c:valAx>
        <c:axId val="9205836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48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208896"/>
        <c:axId val="88210432"/>
      </c:areaChart>
      <c:dateAx>
        <c:axId val="8820889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210432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821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820889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00224"/>
        <c:axId val="93301760"/>
      </c:areaChart>
      <c:dateAx>
        <c:axId val="933002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301760"/>
        <c:crosses val="autoZero"/>
        <c:auto val="1"/>
        <c:lblOffset val="100"/>
        <c:baseTimeUnit val="days"/>
      </c:dateAx>
      <c:valAx>
        <c:axId val="9330176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002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85440"/>
        <c:axId val="100295424"/>
      </c:areaChart>
      <c:dateAx>
        <c:axId val="1002854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295424"/>
        <c:crosses val="autoZero"/>
        <c:auto val="1"/>
        <c:lblOffset val="100"/>
        <c:baseTimeUnit val="days"/>
      </c:dateAx>
      <c:valAx>
        <c:axId val="10029542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28544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24096"/>
        <c:axId val="100325632"/>
      </c:barChart>
      <c:dateAx>
        <c:axId val="1003240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25632"/>
        <c:crosses val="autoZero"/>
        <c:auto val="1"/>
        <c:lblOffset val="100"/>
        <c:baseTimeUnit val="days"/>
      </c:dateAx>
      <c:valAx>
        <c:axId val="1003256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2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81984"/>
        <c:axId val="93508352"/>
      </c:areaChart>
      <c:dateAx>
        <c:axId val="934819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3508352"/>
        <c:crosses val="autoZero"/>
        <c:auto val="1"/>
        <c:lblOffset val="100"/>
        <c:baseTimeUnit val="days"/>
      </c:dateAx>
      <c:valAx>
        <c:axId val="93508352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8198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602624"/>
        <c:axId val="100604160"/>
      </c:areaChart>
      <c:dateAx>
        <c:axId val="1006026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604160"/>
        <c:crosses val="autoZero"/>
        <c:auto val="1"/>
        <c:lblOffset val="100"/>
        <c:baseTimeUnit val="days"/>
      </c:dateAx>
      <c:valAx>
        <c:axId val="100604160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026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5872"/>
        <c:axId val="100657408"/>
      </c:lineChart>
      <c:catAx>
        <c:axId val="100655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57408"/>
        <c:crosses val="autoZero"/>
        <c:auto val="1"/>
        <c:lblAlgn val="ctr"/>
        <c:lblOffset val="100"/>
        <c:noMultiLvlLbl val="0"/>
      </c:catAx>
      <c:valAx>
        <c:axId val="100657408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6558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9296"/>
        <c:axId val="93401088"/>
      </c:lineChart>
      <c:dateAx>
        <c:axId val="933992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401088"/>
        <c:crosses val="autoZero"/>
        <c:auto val="1"/>
        <c:lblOffset val="100"/>
        <c:baseTimeUnit val="days"/>
      </c:dateAx>
      <c:valAx>
        <c:axId val="934010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9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00544"/>
        <c:axId val="100702080"/>
      </c:areaChart>
      <c:dateAx>
        <c:axId val="1007005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702080"/>
        <c:crosses val="autoZero"/>
        <c:auto val="1"/>
        <c:lblOffset val="100"/>
        <c:baseTimeUnit val="days"/>
      </c:dateAx>
      <c:valAx>
        <c:axId val="100702080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00544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718464"/>
        <c:axId val="100720000"/>
      </c:areaChart>
      <c:dateAx>
        <c:axId val="1007184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720000"/>
        <c:crosses val="autoZero"/>
        <c:auto val="1"/>
        <c:lblOffset val="100"/>
        <c:baseTimeUnit val="days"/>
      </c:dateAx>
      <c:valAx>
        <c:axId val="1007200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71846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8448"/>
        <c:axId val="100582528"/>
      </c:lineChart>
      <c:dateAx>
        <c:axId val="1005684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82528"/>
        <c:crosses val="autoZero"/>
        <c:auto val="1"/>
        <c:lblOffset val="100"/>
        <c:baseTimeUnit val="days"/>
      </c:dateAx>
      <c:valAx>
        <c:axId val="1005825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5684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43776"/>
        <c:axId val="90853760"/>
      </c:areaChart>
      <c:dateAx>
        <c:axId val="908437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8537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853760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8437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93952"/>
        <c:axId val="100495744"/>
      </c:areaChart>
      <c:dateAx>
        <c:axId val="1004939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100495744"/>
        <c:crosses val="autoZero"/>
        <c:auto val="1"/>
        <c:lblOffset val="100"/>
        <c:baseTimeUnit val="days"/>
      </c:dateAx>
      <c:valAx>
        <c:axId val="10049574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4939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40960"/>
        <c:axId val="100842496"/>
      </c:areaChart>
      <c:dateAx>
        <c:axId val="10084096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842496"/>
        <c:crosses val="autoZero"/>
        <c:auto val="1"/>
        <c:lblOffset val="100"/>
        <c:baseTimeUnit val="days"/>
      </c:dateAx>
      <c:valAx>
        <c:axId val="10084249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84096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60288"/>
        <c:axId val="101278464"/>
      </c:lineChart>
      <c:dateAx>
        <c:axId val="1012602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278464"/>
        <c:crosses val="autoZero"/>
        <c:auto val="1"/>
        <c:lblOffset val="100"/>
        <c:baseTimeUnit val="days"/>
      </c:dateAx>
      <c:valAx>
        <c:axId val="101278464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2602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59744"/>
        <c:axId val="100961280"/>
      </c:areaChart>
      <c:dateAx>
        <c:axId val="1009597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961280"/>
        <c:crosses val="autoZero"/>
        <c:auto val="1"/>
        <c:lblOffset val="100"/>
        <c:baseTimeUnit val="days"/>
      </c:dateAx>
      <c:valAx>
        <c:axId val="100961280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95974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78048"/>
        <c:axId val="100205696"/>
      </c:areaChart>
      <c:dateAx>
        <c:axId val="1009780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205696"/>
        <c:crosses val="autoZero"/>
        <c:auto val="1"/>
        <c:lblOffset val="100"/>
        <c:baseTimeUnit val="days"/>
      </c:dateAx>
      <c:valAx>
        <c:axId val="100205696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9780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017472"/>
        <c:axId val="101019008"/>
      </c:areaChart>
      <c:dateAx>
        <c:axId val="1010174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019008"/>
        <c:crosses val="autoZero"/>
        <c:auto val="1"/>
        <c:lblOffset val="100"/>
        <c:baseTimeUnit val="days"/>
      </c:dateAx>
      <c:valAx>
        <c:axId val="101019008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01747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64672"/>
        <c:axId val="91166208"/>
      </c:areaChart>
      <c:dateAx>
        <c:axId val="9116467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662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166208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646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87840"/>
        <c:axId val="91206016"/>
      </c:areaChart>
      <c:dateAx>
        <c:axId val="91187840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2060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206016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8784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29888"/>
        <c:axId val="91031424"/>
      </c:areaChart>
      <c:catAx>
        <c:axId val="9102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31424"/>
        <c:crosses val="autoZero"/>
        <c:auto val="1"/>
        <c:lblAlgn val="ctr"/>
        <c:lblOffset val="100"/>
        <c:noMultiLvlLbl val="0"/>
      </c:catAx>
      <c:valAx>
        <c:axId val="91031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298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67904"/>
        <c:axId val="91069440"/>
      </c:areaChart>
      <c:dateAx>
        <c:axId val="9106790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06944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1069440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679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0672"/>
      </c:lineChart>
      <c:dateAx>
        <c:axId val="91099136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00672"/>
        <c:crosses val="autoZero"/>
        <c:auto val="1"/>
        <c:lblOffset val="100"/>
        <c:baseTimeUnit val="days"/>
      </c:dateAx>
      <c:valAx>
        <c:axId val="911006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9913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33440"/>
        <c:axId val="91134976"/>
      </c:lineChart>
      <c:dateAx>
        <c:axId val="91133440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34976"/>
        <c:crosses val="autoZero"/>
        <c:auto val="1"/>
        <c:lblOffset val="100"/>
        <c:baseTimeUnit val="days"/>
      </c:dateAx>
      <c:valAx>
        <c:axId val="911349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3344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topLeftCell="A33" zoomScaleSheetLayoutView="85" workbookViewId="0">
      <selection activeCell="L8" sqref="L8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0" t="s">
        <v>1015</v>
      </c>
      <c r="B1" s="410"/>
      <c r="C1" s="410"/>
      <c r="D1" s="410"/>
      <c r="E1" s="410"/>
      <c r="F1" s="410"/>
      <c r="G1" s="410"/>
      <c r="H1" s="410"/>
      <c r="I1" s="410"/>
      <c r="J1" s="139"/>
      <c r="K1" s="302"/>
      <c r="L1" s="177"/>
      <c r="M1" s="140"/>
    </row>
    <row r="2" spans="1:13" x14ac:dyDescent="0.25">
      <c r="A2" s="411" t="s">
        <v>21</v>
      </c>
      <c r="B2" s="411"/>
      <c r="C2" s="411"/>
      <c r="D2" s="411"/>
      <c r="E2" s="394">
        <v>43651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46465</v>
      </c>
      <c r="E5" s="296">
        <f>+IF(ISERROR(VLOOKUP($E$2,Cu!$A$5:$H$1642,7,0)),0,VLOOKUP($E$2,Cu!$A$5:$H$1642,7,0))</f>
        <v>-95</v>
      </c>
      <c r="F5" s="291" t="s">
        <v>3</v>
      </c>
      <c r="G5" s="290">
        <f>+IF(ISERROR(VLOOKUP($E$2,Cu!$A$5:$H$1642,2,0)),0,VLOOKUP($E$2,Cu!$A$5:$H$1642,2,0))</f>
        <v>6753.9576752954717</v>
      </c>
      <c r="H5" s="290">
        <f>+IF(ISERROR(VLOOKUP($E$2,Cu!$A$5:$H$1642,4,0)),0,VLOOKUP($E$2,Cu!$A$5:$H$1642,4,0))</f>
        <v>5772.6133976884375</v>
      </c>
      <c r="I5" s="429">
        <f>+IF(ISERROR(VLOOKUP($E$2,Cu!$A$5:$H$1999,5,0)),0,VLOOKUP($E$2,Cu!$A$5:$H$1999,5,0))</f>
        <v>5900</v>
      </c>
      <c r="J5" s="387">
        <f>+IF(ISERROR(VLOOKUP($E$2,Cu!$A$5:$H$1642,8,0)),0,VLOOKUP($E$2,Cu!$A$5:$H$1642,8,0))</f>
        <v>26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15975</v>
      </c>
      <c r="E6" s="296">
        <f>+IF(ISERROR(VLOOKUP($E$2,Pb!$A$5:$H$1987,7,0)),0,VLOOKUP($E$2,Pb!$A$5:$H$1987,7,0))</f>
        <v>-25</v>
      </c>
      <c r="F6" s="291" t="s">
        <v>3</v>
      </c>
      <c r="G6" s="290">
        <f>+IF(ISERROR(VLOOKUP($E$2,Pb!$A$5:$H$1987,2,0)),0,VLOOKUP($E$2,Pb!$A$5:$H$1987,2,0))</f>
        <v>2322.0590522510529</v>
      </c>
      <c r="H6" s="290">
        <f>+IF(ISERROR(VLOOKUP($E$2,Pb!$A$5:$H$1987,4,0)),0,VLOOKUP($E$2,Pb!$A$5:$H$1987,4,0))</f>
        <v>1984.6658566248316</v>
      </c>
      <c r="I6" s="429">
        <f>+IF(ISERROR(VLOOKUP($E$2,Pb!$A$5:$H$1987,5,0)),0,VLOOKUP($E$2,Pb!$A$5:$H$1987,5,0))</f>
        <v>1875.5</v>
      </c>
      <c r="J6" s="387">
        <f>+IF(ISERROR(VLOOKUP($E$2,Pb!$A$5:$H$1642,8,0)),0,VLOOKUP($E$2,Pb!$A$5:$H$1642,8,0))</f>
        <v>1.5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3644</v>
      </c>
      <c r="E7" s="296">
        <f>+IF(ISERROR(VLOOKUP($E$2,Ag!$A$5:$H$1986,7,0)),0,VLOOKUP($E$2,Ag!$A$5:$H$1986,7,0))</f>
        <v>-20</v>
      </c>
      <c r="F7" s="291" t="s">
        <v>6</v>
      </c>
      <c r="G7" s="290">
        <f>+IF(ISERROR(VLOOKUP($E$2,Ag!$A$5:$H$1517,2,0)),0,VLOOKUP($E$2,Ag!$A$5:$H$1517,2,0))</f>
        <v>529.67656878890989</v>
      </c>
      <c r="H7" s="290">
        <f>+IF(ISERROR(VLOOKUP($E$2,Ag!$A$5:$H$1517,4,0)),0,VLOOKUP($E$2,Ag!$A$5:$H$1517,4,0))</f>
        <v>452.71501605889739</v>
      </c>
      <c r="I7" s="429">
        <f>+IF(ISERROR(VLOOKUP($E$2,Ag!$A$5:$H$1517,5,0)),0,VLOOKUP($E$2,Ag!$A$5:$H$1517,5,0))</f>
        <v>490.62</v>
      </c>
      <c r="J7" s="387">
        <f>+IF(ISERROR(VLOOKUP($E$2,Ag!$A$5:$H$1642,8,0)),0,VLOOKUP($E$2,Ag!$A$5:$H$1642,8,0))</f>
        <v>-0.64499999999998181</v>
      </c>
      <c r="K7" s="222"/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19530</v>
      </c>
      <c r="E8" s="296">
        <f>+IF(ISERROR(VLOOKUP($E$2,Zn!$A$5:$H$2994,7,0)),0,VLOOKUP($E$2,Zn!$A$5:$H$2994,7,0))</f>
        <v>-370</v>
      </c>
      <c r="F8" s="291" t="s">
        <v>3</v>
      </c>
      <c r="G8" s="290">
        <f>+IF(ISERROR(VLOOKUP($E$2,Zn!$A$5:$H$2994,2,0)),0,VLOOKUP($E$2,Zn!$A$5:$H$2994,2,0))</f>
        <v>2838.7989540195967</v>
      </c>
      <c r="H8" s="290">
        <f>+IF(ISERROR(VLOOKUP($E$2,Zn!$A$5:$H$2994,4,0)),0,VLOOKUP($E$2,Zn!$A$5:$H$2994,4,0))</f>
        <v>2426.3238923244417</v>
      </c>
      <c r="I8" s="429">
        <f>+IF(ISERROR(VLOOKUP($E$2,Zn!$A$5:$H$2994,5,0)),0,VLOOKUP($E$2,Zn!$A$5:$H$2994,5,0))</f>
        <v>2440</v>
      </c>
      <c r="J8" s="387">
        <f>+IF(ISERROR(VLOOKUP($E$2,Zn!$A$5:$H$1642,8,0)),0,VLOOKUP($E$2,Zn!$A$5:$H$1642,8,0))</f>
        <v>-67</v>
      </c>
      <c r="K8" s="222"/>
      <c r="L8" s="3"/>
      <c r="M8" s="430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99200</v>
      </c>
      <c r="E9" s="296">
        <f>+IF(ISERROR(VLOOKUP($E$2,Ni!$A$6:$H$2996,7,0)),0,VLOOKUP($E$2,Ni!$A$6:$H$2996,7,0))</f>
        <v>-200</v>
      </c>
      <c r="F9" s="291" t="s">
        <v>3</v>
      </c>
      <c r="G9" s="290">
        <f>+IF(ISERROR(VLOOKUP($E$2,Ni!$A$6:$H$2996,2,0)),0,VLOOKUP($E$2,Ni!$A$6:$H$2996,2,0))</f>
        <v>14419.296274385255</v>
      </c>
      <c r="H9" s="290">
        <f>+IF(ISERROR(VLOOKUP($E$2,Ni!$A$6:$H$2996,4,0)),0,VLOOKUP($E$2,Ni!$A$6:$H$2996,4,0))</f>
        <v>12324.184849901929</v>
      </c>
      <c r="I9" s="429">
        <f>+IF(ISERROR(VLOOKUP($E$2,Ni!$A$6:$H$2996,5,0)),0,VLOOKUP($E$2,Ni!$A$6:$H$2996,5,0))</f>
        <v>12305</v>
      </c>
      <c r="J9" s="387">
        <f>+IF(ISERROR(VLOOKUP($E$2,Ni!$A$5:$H$1642,8,0)),0,VLOOKUP($E$2,Ni!$A$5:$H$1642,8,0))</f>
        <v>120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1800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261.64045659166794</v>
      </c>
      <c r="H10" s="290">
        <f>+IF(ISERROR(VLOOKUP($E$2,Coke!$A$6:$H$2997,4,0)),0,VLOOKUP($E$2,Coke!$A$6:$H$2997,4,0))</f>
        <v>223.62432187322048</v>
      </c>
      <c r="I10" s="429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4055</v>
      </c>
      <c r="E11" s="296">
        <f>+IF(ISERROR(VLOOKUP($E$2,Steel!$A$6:$H$2995,7,0)),0,VLOOKUP($E$2,Steel!$A$6:$H$2995,7,0))</f>
        <v>15</v>
      </c>
      <c r="F11" s="291" t="s">
        <v>3</v>
      </c>
      <c r="G11" s="290">
        <f>+IF(ISERROR(VLOOKUP($E$2,Steel!$A$6:$H$2995,2,0)),0,VLOOKUP($E$2,Steel!$A$6:$H$2995,2,0))</f>
        <v>589.41780637734075</v>
      </c>
      <c r="H11" s="290">
        <f>+IF(ISERROR(VLOOKUP($E$2,Steel!$A$6:$H$2995,4,0)),0,VLOOKUP($E$2,Steel!$A$6:$H$2995,4,0))</f>
        <v>503.77590288661605</v>
      </c>
      <c r="I11" s="429">
        <f>+IF(ISERROR(VLOOKUP($E$2,Steel!$A$6:$H$2995,5,0)),0,VLOOKUP($E$2,Steel!$A$6:$H$2995,5,0))</f>
        <v>487.5</v>
      </c>
      <c r="J11" s="387">
        <f>+IF(ISERROR(VLOOKUP($E$2,Steel!$A$5:$H$1642,8,0)),0,VLOOKUP($E$2,Steel!$A$5:$H$1642,8,0))</f>
        <v>3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920</v>
      </c>
      <c r="E12" s="296">
        <f>+IF(ISERROR(VLOOKUP($E$2,'Quặng Sắt'!$A$6:$H$2995,7,0)),0,VLOOKUP($E$2,'Quặng Sắt'!$A$6:$H$2995,7,0))</f>
        <v>-8</v>
      </c>
      <c r="F12" s="291" t="s">
        <v>2</v>
      </c>
      <c r="G12" s="290">
        <f>+IF(ISERROR(VLOOKUP($E$2,'Quặng Sắt'!$A$6:$H$2995,2,0)),0,VLOOKUP($E$2,'Quặng Sắt'!$A$6:$H$2995,2,0))</f>
        <v>133.72734448018582</v>
      </c>
      <c r="H12" s="290">
        <f>+IF(ISERROR(VLOOKUP($E$2,'Quặng Sắt'!$A$6:$H$2995,4,0)),0,VLOOKUP($E$2,'Quặng Sắt'!$A$6:$H$2995,4,0))</f>
        <v>114.29687562409045</v>
      </c>
      <c r="I12" s="429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3409</v>
      </c>
      <c r="E16" s="412" t="s">
        <v>1000</v>
      </c>
      <c r="F16" s="412"/>
      <c r="G16" s="412"/>
      <c r="H16" s="412"/>
      <c r="I16" s="412"/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23310</v>
      </c>
      <c r="E17" s="412" t="s">
        <v>1003</v>
      </c>
      <c r="F17" s="412"/>
      <c r="G17" s="412"/>
      <c r="H17" s="412"/>
      <c r="I17" s="412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6.87967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3" t="s">
        <v>17</v>
      </c>
      <c r="B19" s="413"/>
      <c r="C19" s="413"/>
      <c r="D19" s="413"/>
      <c r="E19" s="413"/>
      <c r="F19" s="413"/>
      <c r="G19" s="413"/>
      <c r="H19" s="413"/>
      <c r="I19" s="413"/>
    </row>
    <row r="20" spans="1:12" ht="15.75" customHeight="1" x14ac:dyDescent="0.25">
      <c r="A20" s="407" t="s">
        <v>656</v>
      </c>
      <c r="B20" s="408"/>
      <c r="C20" s="407" t="s">
        <v>18</v>
      </c>
      <c r="D20" s="409"/>
      <c r="E20" s="409"/>
      <c r="F20" s="409"/>
      <c r="G20" s="409"/>
      <c r="H20" s="409"/>
      <c r="I20" s="409"/>
    </row>
    <row r="35" spans="1:12" ht="15" customHeight="1" x14ac:dyDescent="0.25">
      <c r="A35" s="414" t="s">
        <v>657</v>
      </c>
      <c r="B35" s="414"/>
      <c r="C35" s="415" t="s">
        <v>4</v>
      </c>
      <c r="D35" s="415"/>
      <c r="E35" s="415"/>
      <c r="F35" s="415"/>
      <c r="G35" s="415"/>
      <c r="H35" s="415"/>
      <c r="I35" s="415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14" t="s">
        <v>705</v>
      </c>
      <c r="B50" s="414"/>
      <c r="C50" s="415" t="s">
        <v>706</v>
      </c>
      <c r="D50" s="415"/>
      <c r="E50" s="415"/>
      <c r="F50" s="415"/>
      <c r="G50" s="415"/>
      <c r="H50" s="415"/>
      <c r="I50" s="415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14" t="s">
        <v>721</v>
      </c>
      <c r="B68" s="414"/>
      <c r="C68" s="415" t="s">
        <v>722</v>
      </c>
      <c r="D68" s="415"/>
      <c r="E68" s="415"/>
      <c r="F68" s="415"/>
      <c r="G68" s="415"/>
      <c r="H68" s="415"/>
      <c r="I68" s="415"/>
    </row>
    <row r="83" spans="1:9" x14ac:dyDescent="0.25">
      <c r="A83" s="414" t="s">
        <v>759</v>
      </c>
      <c r="B83" s="414"/>
      <c r="C83" s="415" t="s">
        <v>760</v>
      </c>
      <c r="D83" s="415"/>
      <c r="E83" s="415"/>
      <c r="F83" s="415"/>
      <c r="G83" s="415"/>
      <c r="H83" s="415"/>
      <c r="I83" s="415"/>
    </row>
    <row r="101" spans="1:9" x14ac:dyDescent="0.25">
      <c r="A101" s="416" t="s">
        <v>1025</v>
      </c>
      <c r="B101" s="416"/>
      <c r="C101" s="416"/>
      <c r="D101" s="416"/>
      <c r="E101" s="416"/>
      <c r="F101" s="416"/>
      <c r="G101" s="416"/>
      <c r="H101" s="416"/>
      <c r="I101" s="416"/>
    </row>
    <row r="116" spans="1:9" x14ac:dyDescent="0.25">
      <c r="A116" s="416" t="s">
        <v>1026</v>
      </c>
      <c r="B116" s="416"/>
      <c r="C116" s="416"/>
      <c r="D116" s="416"/>
      <c r="E116" s="416"/>
      <c r="F116" s="416"/>
      <c r="G116" s="416"/>
      <c r="H116" s="416"/>
      <c r="I116" s="416"/>
    </row>
    <row r="129" spans="1:9" x14ac:dyDescent="0.25">
      <c r="A129" s="416" t="s">
        <v>1005</v>
      </c>
      <c r="B129" s="416"/>
      <c r="C129" s="416"/>
      <c r="D129" s="416"/>
      <c r="E129" s="416"/>
      <c r="F129" s="416"/>
      <c r="G129" s="416"/>
      <c r="H129" s="416"/>
      <c r="I129" s="416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0"/>
  <sheetViews>
    <sheetView workbookViewId="0">
      <pane ySplit="3" topLeftCell="A1102" activePane="bottomLeft" state="frozen"/>
      <selection pane="bottomLeft" activeCell="E1115" sqref="E1115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5" t="s">
        <v>1016</v>
      </c>
      <c r="B1" s="426"/>
      <c r="C1" s="426"/>
      <c r="D1" s="426"/>
      <c r="E1" s="426"/>
      <c r="F1" s="426"/>
      <c r="G1" s="426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586" activePane="bottomLeft" state="frozen"/>
      <selection pane="bottomLeft" activeCell="E602" sqref="E602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133"/>
      <c r="B602" s="297"/>
    </row>
    <row r="603" spans="1:2" ht="15.75" x14ac:dyDescent="0.25">
      <c r="A603" s="133"/>
      <c r="B603" s="297"/>
    </row>
    <row r="604" spans="1:2" ht="15.75" x14ac:dyDescent="0.25">
      <c r="A604" s="133"/>
      <c r="B604" s="297"/>
    </row>
    <row r="605" spans="1:2" ht="15.75" x14ac:dyDescent="0.25">
      <c r="A605" s="133"/>
      <c r="B605" s="297"/>
    </row>
    <row r="606" spans="1:2" ht="15.75" x14ac:dyDescent="0.25">
      <c r="A606" s="133"/>
      <c r="B606" s="297"/>
    </row>
    <row r="607" spans="1:2" ht="15.75" x14ac:dyDescent="0.25">
      <c r="A607" s="133"/>
      <c r="B607" s="297"/>
    </row>
    <row r="608" spans="1:2" ht="15.75" x14ac:dyDescent="0.25">
      <c r="A608" s="133"/>
      <c r="B608" s="297"/>
    </row>
    <row r="609" spans="1:2" ht="15.75" x14ac:dyDescent="0.25">
      <c r="A609" s="133"/>
      <c r="B609" s="297"/>
    </row>
    <row r="610" spans="1:2" ht="15.75" x14ac:dyDescent="0.25">
      <c r="A610" s="133"/>
      <c r="B610" s="297"/>
    </row>
    <row r="611" spans="1:2" ht="15.75" x14ac:dyDescent="0.25">
      <c r="A611" s="133"/>
      <c r="B611" s="297"/>
    </row>
    <row r="612" spans="1:2" ht="15.75" x14ac:dyDescent="0.25">
      <c r="A612" s="133"/>
      <c r="B612" s="297"/>
    </row>
    <row r="613" spans="1:2" ht="15.75" x14ac:dyDescent="0.25">
      <c r="A613" s="133"/>
      <c r="B613" s="297"/>
    </row>
    <row r="614" spans="1:2" ht="15.75" x14ac:dyDescent="0.25">
      <c r="A614" s="133"/>
      <c r="B614" s="297"/>
    </row>
    <row r="615" spans="1:2" ht="15.75" x14ac:dyDescent="0.25">
      <c r="A615" s="133"/>
      <c r="B615" s="297"/>
    </row>
    <row r="616" spans="1:2" ht="15.75" x14ac:dyDescent="0.25">
      <c r="A616" s="133"/>
      <c r="B616" s="297"/>
    </row>
    <row r="617" spans="1:2" ht="15.75" x14ac:dyDescent="0.25">
      <c r="A617" s="133"/>
      <c r="B617" s="297"/>
    </row>
    <row r="618" spans="1:2" ht="15.75" x14ac:dyDescent="0.25">
      <c r="A618" s="133"/>
      <c r="B618" s="297"/>
    </row>
    <row r="619" spans="1:2" ht="15.75" x14ac:dyDescent="0.25">
      <c r="A619" s="133"/>
      <c r="B619" s="297"/>
    </row>
    <row r="620" spans="1:2" ht="15.75" x14ac:dyDescent="0.25">
      <c r="A620" s="133"/>
      <c r="B620" s="297"/>
    </row>
    <row r="621" spans="1:2" ht="15.75" x14ac:dyDescent="0.25">
      <c r="A621" s="133"/>
      <c r="B621" s="297"/>
    </row>
    <row r="622" spans="1:2" ht="15.75" x14ac:dyDescent="0.25">
      <c r="A622" s="133"/>
      <c r="B622" s="297"/>
    </row>
    <row r="623" spans="1:2" ht="15.75" x14ac:dyDescent="0.25">
      <c r="A623" s="133"/>
      <c r="B623" s="297"/>
    </row>
    <row r="624" spans="1:2" ht="15.75" x14ac:dyDescent="0.25">
      <c r="A624" s="133"/>
      <c r="B624" s="297"/>
    </row>
    <row r="625" spans="1:2" ht="15.75" x14ac:dyDescent="0.25">
      <c r="A625" s="133"/>
      <c r="B625" s="297"/>
    </row>
    <row r="626" spans="1:2" ht="15.75" x14ac:dyDescent="0.25">
      <c r="A626" s="133"/>
      <c r="B626" s="297"/>
    </row>
    <row r="627" spans="1:2" ht="15.75" x14ac:dyDescent="0.25">
      <c r="A627" s="133"/>
      <c r="B627" s="297"/>
    </row>
    <row r="628" spans="1:2" ht="15.75" x14ac:dyDescent="0.25">
      <c r="A628" s="133"/>
      <c r="B628" s="297"/>
    </row>
    <row r="629" spans="1:2" ht="15.75" x14ac:dyDescent="0.25">
      <c r="A629" s="133"/>
      <c r="B629" s="297"/>
    </row>
    <row r="630" spans="1:2" ht="15.75" x14ac:dyDescent="0.25">
      <c r="A630" s="133"/>
      <c r="B630" s="297"/>
    </row>
    <row r="631" spans="1:2" ht="15.75" x14ac:dyDescent="0.25">
      <c r="A631" s="133"/>
      <c r="B631" s="297"/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workbookViewId="0">
      <pane ySplit="3" topLeftCell="A465" activePane="bottomLeft" state="frozen"/>
      <selection pane="bottomLeft" activeCell="E477" sqref="E477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7" t="s">
        <v>1014</v>
      </c>
      <c r="B1" s="428"/>
      <c r="C1" s="428"/>
      <c r="D1" s="428"/>
      <c r="E1" s="428"/>
      <c r="F1" s="428"/>
      <c r="G1" s="428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405"/>
      <c r="B482" s="406"/>
    </row>
    <row r="483" spans="1:2" x14ac:dyDescent="0.25">
      <c r="A483" s="405"/>
      <c r="B483" s="406"/>
    </row>
    <row r="484" spans="1:2" x14ac:dyDescent="0.25">
      <c r="A484" s="405"/>
      <c r="B484" s="406"/>
    </row>
    <row r="485" spans="1:2" x14ac:dyDescent="0.25">
      <c r="A485" s="405"/>
      <c r="B485" s="406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25" activePane="bottomLeft" state="frozen"/>
      <selection pane="bottomLeft" activeCell="C1335" sqref="C1335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8" t="s">
        <v>750</v>
      </c>
      <c r="C3" s="419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5900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34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34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34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34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181"/>
      <c r="B1335" s="37"/>
      <c r="C1335" s="231"/>
      <c r="D1335" s="37"/>
      <c r="E1335" s="231"/>
      <c r="F1335" s="37"/>
    </row>
    <row r="1336" spans="1:8" x14ac:dyDescent="0.25">
      <c r="A1336" s="181"/>
      <c r="B1336" s="37"/>
      <c r="C1336" s="231"/>
      <c r="D1336" s="37"/>
      <c r="E1336" s="231"/>
      <c r="F1336" s="37"/>
    </row>
    <row r="1337" spans="1:8" x14ac:dyDescent="0.25">
      <c r="A1337" s="181"/>
      <c r="B1337" s="37"/>
      <c r="C1337" s="231"/>
      <c r="D1337" s="37"/>
      <c r="E1337" s="231"/>
      <c r="F1337" s="37"/>
    </row>
    <row r="1338" spans="1:8" x14ac:dyDescent="0.25">
      <c r="A1338" s="181"/>
      <c r="B1338" s="37"/>
      <c r="C1338" s="231"/>
      <c r="D1338" s="37"/>
      <c r="E1338" s="231"/>
      <c r="F1338" s="37"/>
    </row>
    <row r="1339" spans="1:8" x14ac:dyDescent="0.25">
      <c r="A1339" s="181"/>
      <c r="B1339" s="37"/>
      <c r="C1339" s="231"/>
      <c r="D1339" s="37"/>
      <c r="E1339" s="231"/>
      <c r="F1339" s="37"/>
    </row>
    <row r="1340" spans="1:8" x14ac:dyDescent="0.25">
      <c r="A1340" s="181"/>
      <c r="B1340" s="37"/>
      <c r="C1340" s="231"/>
      <c r="D1340" s="37"/>
      <c r="E1340" s="231"/>
      <c r="F1340" s="37"/>
    </row>
    <row r="1341" spans="1:8" x14ac:dyDescent="0.25">
      <c r="A1341" s="181"/>
      <c r="B1341" s="37"/>
      <c r="C1341" s="231"/>
      <c r="D1341" s="37"/>
      <c r="E1341" s="231"/>
      <c r="F1341" s="37"/>
    </row>
    <row r="1342" spans="1:8" x14ac:dyDescent="0.25">
      <c r="A1342" s="181"/>
      <c r="B1342" s="37"/>
      <c r="C1342" s="231"/>
      <c r="D1342" s="37"/>
      <c r="E1342" s="231"/>
      <c r="F1342" s="37"/>
    </row>
    <row r="1343" spans="1:8" x14ac:dyDescent="0.25">
      <c r="A1343" s="181"/>
      <c r="B1343" s="37"/>
      <c r="C1343" s="231"/>
      <c r="D1343" s="37"/>
      <c r="E1343" s="231"/>
      <c r="F1343" s="37"/>
    </row>
    <row r="1344" spans="1:8" x14ac:dyDescent="0.25">
      <c r="A1344" s="181"/>
      <c r="B1344" s="37"/>
      <c r="C1344" s="231"/>
      <c r="D1344" s="37"/>
      <c r="E1344" s="231"/>
      <c r="F1344" s="37"/>
    </row>
    <row r="1345" spans="1:6" x14ac:dyDescent="0.25">
      <c r="A1345" s="181"/>
      <c r="B1345" s="37"/>
      <c r="C1345" s="231"/>
      <c r="D1345" s="37"/>
      <c r="E1345" s="231"/>
      <c r="F1345" s="37"/>
    </row>
    <row r="1346" spans="1:6" x14ac:dyDescent="0.25">
      <c r="A1346" s="181"/>
      <c r="B1346" s="37"/>
      <c r="C1346" s="231"/>
      <c r="D1346" s="37"/>
      <c r="E1346" s="231"/>
      <c r="F1346" s="37"/>
    </row>
    <row r="1347" spans="1:6" x14ac:dyDescent="0.25">
      <c r="A1347" s="181"/>
      <c r="B1347" s="37"/>
      <c r="C1347" s="231"/>
      <c r="D1347" s="37"/>
      <c r="E1347" s="231"/>
      <c r="F1347" s="37"/>
    </row>
    <row r="1348" spans="1:6" x14ac:dyDescent="0.25">
      <c r="A1348" s="181"/>
      <c r="B1348" s="37"/>
      <c r="C1348" s="231"/>
      <c r="D1348" s="37"/>
      <c r="E1348" s="231"/>
      <c r="F1348" s="37"/>
    </row>
    <row r="1349" spans="1:6" x14ac:dyDescent="0.25">
      <c r="A1349" s="181"/>
      <c r="B1349" s="37"/>
      <c r="C1349" s="231"/>
      <c r="D1349" s="37"/>
      <c r="E1349" s="231"/>
      <c r="F1349" s="37"/>
    </row>
    <row r="1350" spans="1:6" x14ac:dyDescent="0.25">
      <c r="A1350" s="181"/>
      <c r="B1350" s="37"/>
      <c r="C1350" s="231"/>
      <c r="D1350" s="37"/>
      <c r="E1350" s="231"/>
      <c r="F1350" s="37"/>
    </row>
    <row r="1351" spans="1:6" x14ac:dyDescent="0.25">
      <c r="A1351" s="181"/>
      <c r="B1351" s="37"/>
      <c r="C1351" s="231"/>
      <c r="D1351" s="37"/>
      <c r="E1351" s="231"/>
      <c r="F1351" s="37"/>
    </row>
    <row r="1352" spans="1:6" x14ac:dyDescent="0.25">
      <c r="A1352" s="181"/>
      <c r="B1352" s="37"/>
      <c r="C1352" s="231"/>
      <c r="D1352" s="37"/>
      <c r="E1352" s="231"/>
      <c r="F1352" s="37"/>
    </row>
    <row r="1353" spans="1:6" x14ac:dyDescent="0.25">
      <c r="A1353" s="181"/>
      <c r="B1353" s="37"/>
      <c r="C1353" s="231"/>
      <c r="D1353" s="37"/>
      <c r="E1353" s="231"/>
      <c r="F1353" s="37"/>
    </row>
    <row r="1354" spans="1:6" x14ac:dyDescent="0.25">
      <c r="A1354" s="181"/>
      <c r="B1354" s="37"/>
      <c r="C1354" s="231"/>
      <c r="D1354" s="37"/>
      <c r="E1354" s="231"/>
      <c r="F1354" s="37"/>
    </row>
    <row r="1355" spans="1:6" x14ac:dyDescent="0.25">
      <c r="A1355" s="181"/>
      <c r="B1355" s="37"/>
      <c r="C1355" s="231"/>
      <c r="D1355" s="37"/>
      <c r="E1355" s="231"/>
      <c r="F1355" s="37"/>
    </row>
    <row r="1356" spans="1:6" x14ac:dyDescent="0.25">
      <c r="A1356" s="181"/>
      <c r="B1356" s="37"/>
      <c r="C1356" s="231"/>
      <c r="D1356" s="37"/>
      <c r="E1356" s="231"/>
      <c r="F1356" s="37"/>
    </row>
    <row r="1357" spans="1:6" x14ac:dyDescent="0.25">
      <c r="A1357" s="181"/>
      <c r="B1357" s="37"/>
      <c r="C1357" s="231"/>
      <c r="D1357" s="37"/>
      <c r="E1357" s="231"/>
      <c r="F1357" s="37"/>
    </row>
    <row r="1358" spans="1:6" x14ac:dyDescent="0.25">
      <c r="A1358" s="181"/>
      <c r="B1358" s="37"/>
      <c r="C1358" s="231"/>
      <c r="D1358" s="37"/>
      <c r="E1358" s="231"/>
      <c r="F1358" s="37"/>
    </row>
    <row r="1359" spans="1:6" x14ac:dyDescent="0.25">
      <c r="A1359" s="181"/>
      <c r="B1359" s="37"/>
      <c r="C1359" s="231"/>
      <c r="D1359" s="37"/>
      <c r="E1359" s="231"/>
      <c r="F1359" s="37"/>
    </row>
    <row r="1360" spans="1:6" x14ac:dyDescent="0.25">
      <c r="A1360" s="181"/>
      <c r="B1360" s="37"/>
      <c r="C1360" s="231"/>
      <c r="D1360" s="37"/>
      <c r="E1360" s="231"/>
      <c r="F1360" s="37"/>
    </row>
    <row r="1361" spans="1:6" x14ac:dyDescent="0.25">
      <c r="A1361" s="181"/>
      <c r="B1361" s="37"/>
      <c r="C1361" s="231"/>
      <c r="D1361" s="37"/>
      <c r="E1361" s="231"/>
      <c r="F1361" s="37"/>
    </row>
    <row r="1362" spans="1:6" x14ac:dyDescent="0.25">
      <c r="A1362" s="181"/>
      <c r="B1362" s="37"/>
      <c r="C1362" s="231"/>
      <c r="D1362" s="37"/>
      <c r="E1362" s="231"/>
      <c r="F1362" s="37"/>
    </row>
    <row r="1363" spans="1:6" x14ac:dyDescent="0.25">
      <c r="A1363" s="181"/>
      <c r="B1363" s="37"/>
      <c r="C1363" s="231"/>
      <c r="D1363" s="37"/>
      <c r="E1363" s="231"/>
      <c r="F1363" s="37"/>
    </row>
    <row r="1364" spans="1:6" x14ac:dyDescent="0.25">
      <c r="A1364" s="181"/>
      <c r="B1364" s="37"/>
      <c r="C1364" s="231"/>
      <c r="D1364" s="37"/>
      <c r="E1364" s="231"/>
      <c r="F1364" s="37"/>
    </row>
    <row r="1365" spans="1:6" x14ac:dyDescent="0.25">
      <c r="A1365" s="181"/>
      <c r="B1365" s="37"/>
      <c r="C1365" s="231"/>
      <c r="D1365" s="37"/>
      <c r="E1365" s="231"/>
      <c r="F1365" s="37"/>
    </row>
    <row r="1366" spans="1:6" x14ac:dyDescent="0.25">
      <c r="A1366" s="181"/>
      <c r="B1366" s="37"/>
      <c r="C1366" s="231"/>
      <c r="D1366" s="37"/>
      <c r="E1366" s="231"/>
      <c r="F1366" s="37"/>
    </row>
    <row r="1367" spans="1:6" x14ac:dyDescent="0.25">
      <c r="A1367" s="181"/>
      <c r="B1367" s="37"/>
      <c r="C1367" s="231"/>
      <c r="D1367" s="37"/>
      <c r="E1367" s="231"/>
      <c r="F1367" s="37"/>
    </row>
    <row r="1368" spans="1:6" x14ac:dyDescent="0.25">
      <c r="A1368" s="181"/>
      <c r="B1368" s="37"/>
      <c r="C1368" s="231"/>
      <c r="D1368" s="37"/>
      <c r="E1368" s="231"/>
      <c r="F1368" s="37"/>
    </row>
    <row r="1369" spans="1:6" x14ac:dyDescent="0.25">
      <c r="A1369" s="181"/>
      <c r="B1369" s="37"/>
      <c r="C1369" s="231"/>
      <c r="D1369" s="37"/>
      <c r="E1369" s="231"/>
      <c r="F1369" s="37"/>
    </row>
    <row r="1370" spans="1:6" x14ac:dyDescent="0.25">
      <c r="A1370" s="181"/>
      <c r="B1370" s="37"/>
      <c r="C1370" s="231"/>
      <c r="D1370" s="37"/>
      <c r="E1370" s="231"/>
      <c r="F1370" s="37"/>
    </row>
    <row r="1371" spans="1:6" x14ac:dyDescent="0.25">
      <c r="A1371" s="181"/>
      <c r="B1371" s="37"/>
      <c r="C1371" s="231"/>
      <c r="D1371" s="37"/>
      <c r="E1371" s="231"/>
      <c r="F1371" s="37"/>
    </row>
    <row r="1372" spans="1:6" x14ac:dyDescent="0.25">
      <c r="A1372" s="181"/>
      <c r="B1372" s="37"/>
      <c r="C1372" s="231"/>
      <c r="D1372" s="37"/>
      <c r="E1372" s="231"/>
      <c r="F1372" s="37"/>
    </row>
    <row r="1373" spans="1:6" x14ac:dyDescent="0.25">
      <c r="A1373" s="181"/>
      <c r="B1373" s="37"/>
      <c r="C1373" s="231"/>
      <c r="D1373" s="37"/>
      <c r="E1373" s="231"/>
      <c r="F1373" s="37"/>
    </row>
    <row r="1374" spans="1:6" x14ac:dyDescent="0.25">
      <c r="A1374" s="181"/>
      <c r="B1374" s="37"/>
      <c r="C1374" s="231"/>
      <c r="D1374" s="37"/>
      <c r="E1374" s="231"/>
      <c r="F1374" s="37"/>
    </row>
    <row r="1375" spans="1:6" x14ac:dyDescent="0.25">
      <c r="A1375" s="181"/>
      <c r="B1375" s="37"/>
      <c r="C1375" s="231"/>
      <c r="D1375" s="37"/>
      <c r="E1375" s="231"/>
      <c r="F1375" s="37"/>
    </row>
    <row r="1376" spans="1:6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26" activePane="bottomLeft" state="frozen"/>
      <selection pane="bottomLeft" activeCell="D1332" sqref="D1332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0" t="s">
        <v>749</v>
      </c>
      <c r="B1" s="420"/>
      <c r="C1" s="420"/>
      <c r="D1" s="420"/>
      <c r="E1" s="420"/>
      <c r="F1" s="420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8" t="s">
        <v>659</v>
      </c>
      <c r="C3" s="419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32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32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>+IF(F1329=0,"",C1329/F1329)</f>
        <v>2351.2215433039687</v>
      </c>
      <c r="C1329" s="37">
        <v>16150</v>
      </c>
      <c r="D1329" s="37">
        <f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>+IF(F1330=0,"",C1330/F1330)</f>
        <v>2327.4830358802751</v>
      </c>
      <c r="C1330" s="37">
        <v>16025</v>
      </c>
      <c r="D1330" s="37">
        <f>+B1330/1.17</f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>+IF(F1331=0,"",C1331/F1331)</f>
        <v>2326.6500311189443</v>
      </c>
      <c r="C1331" s="37">
        <v>16000</v>
      </c>
      <c r="D1331" s="37">
        <f>+B1331/1.17</f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>+IF(F1332=0,"",C1332/F1332)</f>
        <v>2322.0590522510529</v>
      </c>
      <c r="C1332" s="37">
        <v>15975</v>
      </c>
      <c r="D1332" s="37">
        <f>+B1332/1.17</f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181"/>
      <c r="B1333" s="37"/>
      <c r="C1333" s="37"/>
      <c r="D1333" s="37"/>
      <c r="E1333" s="37"/>
      <c r="F1333" s="51"/>
    </row>
    <row r="1334" spans="1:8" x14ac:dyDescent="0.25">
      <c r="A1334" s="181"/>
      <c r="B1334" s="37"/>
      <c r="C1334" s="37"/>
      <c r="D1334" s="37"/>
      <c r="E1334" s="37"/>
      <c r="F1334" s="51"/>
    </row>
    <row r="1335" spans="1:8" x14ac:dyDescent="0.25">
      <c r="A1335" s="181"/>
      <c r="B1335" s="37"/>
      <c r="C1335" s="37"/>
      <c r="D1335" s="37"/>
      <c r="E1335" s="37"/>
      <c r="F1335" s="51"/>
    </row>
    <row r="1336" spans="1:8" x14ac:dyDescent="0.25">
      <c r="A1336" s="181"/>
      <c r="B1336" s="37"/>
      <c r="C1336" s="37"/>
      <c r="D1336" s="37"/>
      <c r="E1336" s="37"/>
      <c r="F1336" s="51"/>
    </row>
    <row r="1337" spans="1:8" x14ac:dyDescent="0.25">
      <c r="A1337" s="181"/>
      <c r="B1337" s="37"/>
      <c r="C1337" s="37"/>
      <c r="D1337" s="37"/>
      <c r="E1337" s="37"/>
      <c r="F1337" s="51"/>
    </row>
    <row r="1338" spans="1:8" x14ac:dyDescent="0.25">
      <c r="A1338" s="181"/>
      <c r="B1338" s="37"/>
      <c r="C1338" s="37"/>
      <c r="D1338" s="37"/>
      <c r="E1338" s="37"/>
      <c r="F1338" s="51"/>
    </row>
    <row r="1339" spans="1:8" x14ac:dyDescent="0.25">
      <c r="A1339" s="181"/>
      <c r="B1339" s="37"/>
      <c r="C1339" s="37"/>
      <c r="D1339" s="37"/>
      <c r="E1339" s="37"/>
      <c r="F1339" s="51"/>
    </row>
    <row r="1340" spans="1:8" x14ac:dyDescent="0.25">
      <c r="A1340" s="181"/>
      <c r="B1340" s="37"/>
      <c r="C1340" s="37"/>
      <c r="D1340" s="37"/>
      <c r="E1340" s="37"/>
      <c r="F1340" s="51"/>
    </row>
    <row r="1341" spans="1:8" x14ac:dyDescent="0.25">
      <c r="A1341" s="181"/>
      <c r="B1341" s="37"/>
      <c r="C1341" s="37"/>
      <c r="D1341" s="37"/>
      <c r="E1341" s="37"/>
      <c r="F1341" s="51"/>
    </row>
    <row r="1342" spans="1:8" x14ac:dyDescent="0.25">
      <c r="A1342" s="181"/>
      <c r="B1342" s="37"/>
      <c r="C1342" s="37"/>
      <c r="D1342" s="37"/>
      <c r="E1342" s="37"/>
      <c r="F1342" s="51"/>
    </row>
    <row r="1343" spans="1:8" x14ac:dyDescent="0.25">
      <c r="A1343" s="181"/>
      <c r="B1343" s="37"/>
      <c r="C1343" s="37"/>
      <c r="D1343" s="37"/>
      <c r="E1343" s="37"/>
      <c r="F1343" s="51"/>
    </row>
    <row r="1344" spans="1:8" x14ac:dyDescent="0.25">
      <c r="A1344" s="181"/>
      <c r="B1344" s="37"/>
      <c r="C1344" s="37"/>
      <c r="D1344" s="37"/>
      <c r="E1344" s="37"/>
      <c r="F1344" s="51"/>
    </row>
    <row r="1345" spans="1:6" x14ac:dyDescent="0.25">
      <c r="A1345" s="181"/>
      <c r="B1345" s="37"/>
      <c r="C1345" s="37"/>
      <c r="D1345" s="37"/>
      <c r="E1345" s="37"/>
      <c r="F1345" s="51"/>
    </row>
    <row r="1346" spans="1:6" x14ac:dyDescent="0.25">
      <c r="A1346" s="181"/>
      <c r="B1346" s="37"/>
      <c r="C1346" s="37"/>
      <c r="D1346" s="37"/>
      <c r="E1346" s="37"/>
      <c r="F1346" s="51"/>
    </row>
    <row r="1347" spans="1:6" x14ac:dyDescent="0.25">
      <c r="A1347" s="181"/>
      <c r="B1347" s="37"/>
      <c r="C1347" s="37"/>
      <c r="D1347" s="37"/>
      <c r="E1347" s="37"/>
      <c r="F1347" s="51"/>
    </row>
    <row r="1348" spans="1:6" x14ac:dyDescent="0.25">
      <c r="A1348" s="181"/>
      <c r="B1348" s="37"/>
      <c r="C1348" s="37"/>
      <c r="D1348" s="37"/>
      <c r="E1348" s="37"/>
      <c r="F1348" s="51"/>
    </row>
    <row r="1349" spans="1:6" x14ac:dyDescent="0.25">
      <c r="A1349" s="181"/>
      <c r="B1349" s="37"/>
      <c r="C1349" s="37"/>
      <c r="D1349" s="37"/>
      <c r="E1349" s="37"/>
      <c r="F1349" s="51"/>
    </row>
    <row r="1350" spans="1:6" x14ac:dyDescent="0.25">
      <c r="A1350" s="181"/>
      <c r="B1350" s="37"/>
      <c r="C1350" s="37"/>
      <c r="D1350" s="37"/>
      <c r="E1350" s="37"/>
      <c r="F1350" s="51"/>
    </row>
    <row r="1351" spans="1:6" x14ac:dyDescent="0.25">
      <c r="A1351" s="181"/>
      <c r="B1351" s="37"/>
      <c r="C1351" s="37"/>
      <c r="D1351" s="37"/>
      <c r="E1351" s="37"/>
      <c r="F1351" s="51"/>
    </row>
    <row r="1352" spans="1:6" x14ac:dyDescent="0.25">
      <c r="A1352" s="181"/>
      <c r="B1352" s="37"/>
      <c r="C1352" s="37"/>
      <c r="D1352" s="37"/>
      <c r="E1352" s="37"/>
      <c r="F1352" s="51"/>
    </row>
    <row r="1353" spans="1:6" x14ac:dyDescent="0.25">
      <c r="A1353" s="181"/>
      <c r="B1353" s="37"/>
      <c r="C1353" s="37"/>
      <c r="D1353" s="37"/>
      <c r="E1353" s="37"/>
      <c r="F1353" s="51"/>
    </row>
    <row r="1354" spans="1:6" x14ac:dyDescent="0.25">
      <c r="A1354" s="181"/>
      <c r="B1354" s="37"/>
      <c r="C1354" s="37"/>
      <c r="D1354" s="37"/>
      <c r="E1354" s="37"/>
      <c r="F1354" s="51"/>
    </row>
    <row r="1355" spans="1:6" x14ac:dyDescent="0.25">
      <c r="A1355" s="181"/>
      <c r="B1355" s="37"/>
      <c r="C1355" s="37"/>
      <c r="D1355" s="37"/>
      <c r="E1355" s="37"/>
      <c r="F1355" s="51"/>
    </row>
    <row r="1356" spans="1:6" x14ac:dyDescent="0.25">
      <c r="A1356" s="181"/>
      <c r="B1356" s="37"/>
      <c r="C1356" s="37"/>
      <c r="D1356" s="37"/>
      <c r="E1356" s="37"/>
      <c r="F1356" s="51"/>
    </row>
    <row r="1357" spans="1:6" x14ac:dyDescent="0.25">
      <c r="A1357" s="181"/>
      <c r="B1357" s="37"/>
      <c r="C1357" s="37"/>
      <c r="D1357" s="37"/>
      <c r="E1357" s="37"/>
      <c r="F1357" s="51"/>
    </row>
    <row r="1358" spans="1:6" x14ac:dyDescent="0.25">
      <c r="A1358" s="181"/>
      <c r="B1358" s="37"/>
      <c r="C1358" s="37"/>
      <c r="D1358" s="37"/>
      <c r="E1358" s="37"/>
      <c r="F1358" s="51"/>
    </row>
    <row r="1359" spans="1:6" x14ac:dyDescent="0.25">
      <c r="A1359" s="181"/>
      <c r="B1359" s="37"/>
      <c r="C1359" s="37"/>
      <c r="D1359" s="37"/>
      <c r="E1359" s="37"/>
      <c r="F1359" s="51"/>
    </row>
    <row r="1360" spans="1:6" x14ac:dyDescent="0.25">
      <c r="A1360" s="181"/>
      <c r="B1360" s="37"/>
      <c r="C1360" s="37"/>
      <c r="D1360" s="37"/>
      <c r="E1360" s="37"/>
      <c r="F1360" s="51"/>
    </row>
    <row r="1361" spans="1:6" x14ac:dyDescent="0.25">
      <c r="A1361" s="181"/>
      <c r="B1361" s="37"/>
      <c r="C1361" s="37"/>
      <c r="D1361" s="37"/>
      <c r="E1361" s="37"/>
      <c r="F1361" s="51"/>
    </row>
    <row r="1362" spans="1:6" x14ac:dyDescent="0.25">
      <c r="A1362" s="181"/>
      <c r="B1362" s="37"/>
      <c r="C1362" s="37"/>
      <c r="D1362" s="37"/>
      <c r="E1362" s="37"/>
      <c r="F1362" s="51"/>
    </row>
    <row r="1363" spans="1:6" x14ac:dyDescent="0.25">
      <c r="A1363" s="181"/>
      <c r="B1363" s="37"/>
      <c r="C1363" s="37"/>
      <c r="D1363" s="37"/>
      <c r="E1363" s="37"/>
      <c r="F1363" s="51"/>
    </row>
    <row r="1364" spans="1:6" x14ac:dyDescent="0.25">
      <c r="A1364" s="181"/>
      <c r="B1364" s="37"/>
      <c r="C1364" s="37"/>
      <c r="D1364" s="37"/>
      <c r="E1364" s="37"/>
      <c r="F1364" s="51"/>
    </row>
    <row r="1365" spans="1:6" x14ac:dyDescent="0.25">
      <c r="A1365" s="181"/>
      <c r="B1365" s="37"/>
      <c r="C1365" s="37"/>
      <c r="D1365" s="37"/>
      <c r="E1365" s="37"/>
      <c r="F1365" s="51"/>
    </row>
    <row r="1366" spans="1:6" x14ac:dyDescent="0.25">
      <c r="A1366" s="181"/>
      <c r="B1366" s="37"/>
      <c r="C1366" s="37"/>
      <c r="D1366" s="37"/>
      <c r="E1366" s="37"/>
      <c r="F1366" s="51"/>
    </row>
    <row r="1367" spans="1:6" x14ac:dyDescent="0.25">
      <c r="A1367" s="181"/>
      <c r="B1367" s="37"/>
      <c r="C1367" s="37"/>
      <c r="D1367" s="37"/>
      <c r="E1367" s="37"/>
      <c r="F1367" s="51"/>
    </row>
    <row r="1368" spans="1:6" x14ac:dyDescent="0.25">
      <c r="A1368" s="181"/>
      <c r="B1368" s="37"/>
      <c r="C1368" s="37"/>
      <c r="D1368" s="37"/>
      <c r="E1368" s="37"/>
      <c r="F1368" s="51"/>
    </row>
    <row r="1369" spans="1:6" x14ac:dyDescent="0.25">
      <c r="A1369" s="181"/>
      <c r="B1369" s="37"/>
      <c r="C1369" s="37"/>
      <c r="D1369" s="37"/>
      <c r="E1369" s="37"/>
      <c r="F1369" s="51"/>
    </row>
    <row r="1370" spans="1:6" x14ac:dyDescent="0.25">
      <c r="A1370" s="181"/>
      <c r="B1370" s="37"/>
      <c r="C1370" s="37"/>
      <c r="D1370" s="37"/>
      <c r="E1370" s="37"/>
      <c r="F1370" s="51"/>
    </row>
    <row r="1371" spans="1:6" x14ac:dyDescent="0.25">
      <c r="A1371" s="181"/>
      <c r="B1371" s="37"/>
      <c r="C1371" s="37"/>
      <c r="D1371" s="37"/>
      <c r="E1371" s="37"/>
      <c r="F1371" s="51"/>
    </row>
    <row r="1372" spans="1:6" x14ac:dyDescent="0.25">
      <c r="A1372" s="181"/>
      <c r="B1372" s="37"/>
      <c r="C1372" s="37"/>
      <c r="D1372" s="37"/>
      <c r="E1372" s="37"/>
      <c r="F1372" s="51"/>
    </row>
    <row r="1373" spans="1:6" x14ac:dyDescent="0.25">
      <c r="A1373" s="181"/>
      <c r="B1373" s="37"/>
      <c r="C1373" s="37"/>
      <c r="D1373" s="37"/>
      <c r="E1373" s="37"/>
      <c r="F1373" s="51"/>
    </row>
    <row r="1374" spans="1:6" x14ac:dyDescent="0.25">
      <c r="A1374" s="181"/>
      <c r="B1374" s="37"/>
      <c r="C1374" s="37"/>
      <c r="D1374" s="37"/>
      <c r="E1374" s="37"/>
      <c r="F1374" s="51"/>
    </row>
    <row r="1375" spans="1:6" x14ac:dyDescent="0.25">
      <c r="A1375" s="181"/>
      <c r="B1375" s="37"/>
      <c r="C1375" s="37"/>
      <c r="D1375" s="37"/>
      <c r="E1375" s="37"/>
      <c r="F1375" s="51"/>
    </row>
    <row r="1376" spans="1:6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20" activePane="bottomLeft" state="frozen"/>
      <selection pane="bottomLeft" activeCell="F1332" sqref="F1332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1" t="s">
        <v>749</v>
      </c>
      <c r="B1" s="421"/>
      <c r="C1" s="421"/>
      <c r="D1" s="421"/>
      <c r="E1" s="421"/>
      <c r="F1" s="421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2" t="s">
        <v>752</v>
      </c>
      <c r="C3" s="423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32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32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32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32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4"/>
      <c r="B1333" s="20"/>
      <c r="C1333" s="221"/>
      <c r="D1333" s="20"/>
      <c r="E1333" s="20"/>
      <c r="F1333" s="47"/>
    </row>
    <row r="1334" spans="1:8" x14ac:dyDescent="0.25">
      <c r="A1334" s="204"/>
      <c r="B1334" s="20"/>
      <c r="C1334" s="221"/>
      <c r="D1334" s="20"/>
      <c r="E1334" s="20"/>
      <c r="F1334" s="47"/>
    </row>
    <row r="1335" spans="1:8" x14ac:dyDescent="0.25">
      <c r="A1335" s="204"/>
      <c r="B1335" s="20"/>
      <c r="C1335" s="221"/>
      <c r="D1335" s="20"/>
      <c r="E1335" s="20"/>
      <c r="F1335" s="47"/>
    </row>
    <row r="1336" spans="1:8" x14ac:dyDescent="0.25">
      <c r="A1336" s="204"/>
      <c r="B1336" s="20"/>
      <c r="C1336" s="221"/>
      <c r="D1336" s="20"/>
      <c r="E1336" s="20"/>
      <c r="F1336" s="47"/>
    </row>
    <row r="1337" spans="1:8" x14ac:dyDescent="0.25">
      <c r="A1337" s="204"/>
      <c r="B1337" s="20"/>
      <c r="C1337" s="221"/>
      <c r="D1337" s="20"/>
      <c r="E1337" s="20"/>
      <c r="F1337" s="47"/>
    </row>
    <row r="1338" spans="1:8" x14ac:dyDescent="0.25">
      <c r="A1338" s="204"/>
      <c r="B1338" s="20"/>
      <c r="C1338" s="221"/>
      <c r="D1338" s="20"/>
      <c r="E1338" s="20"/>
      <c r="F1338" s="47"/>
    </row>
    <row r="1339" spans="1:8" x14ac:dyDescent="0.25">
      <c r="A1339" s="204"/>
      <c r="B1339" s="20"/>
      <c r="C1339" s="221"/>
      <c r="D1339" s="20"/>
      <c r="E1339" s="20"/>
      <c r="F1339" s="47"/>
    </row>
    <row r="1340" spans="1:8" x14ac:dyDescent="0.25">
      <c r="A1340" s="204"/>
      <c r="B1340" s="20"/>
      <c r="C1340" s="221"/>
      <c r="D1340" s="20"/>
      <c r="E1340" s="20"/>
      <c r="F1340" s="47"/>
    </row>
    <row r="1341" spans="1:8" x14ac:dyDescent="0.25">
      <c r="A1341" s="204"/>
      <c r="B1341" s="20"/>
      <c r="C1341" s="221"/>
      <c r="D1341" s="20"/>
      <c r="E1341" s="20"/>
      <c r="F1341" s="47"/>
    </row>
    <row r="1342" spans="1:8" x14ac:dyDescent="0.25">
      <c r="A1342" s="204"/>
      <c r="B1342" s="20"/>
      <c r="C1342" s="221"/>
      <c r="D1342" s="20"/>
      <c r="E1342" s="20"/>
      <c r="F1342" s="47"/>
    </row>
    <row r="1343" spans="1:8" x14ac:dyDescent="0.25">
      <c r="A1343" s="204"/>
      <c r="B1343" s="20"/>
      <c r="C1343" s="221"/>
      <c r="D1343" s="20"/>
      <c r="E1343" s="20"/>
      <c r="F1343" s="47"/>
    </row>
    <row r="1344" spans="1:8" x14ac:dyDescent="0.25">
      <c r="A1344" s="204"/>
      <c r="B1344" s="20"/>
      <c r="C1344" s="221"/>
      <c r="D1344" s="20"/>
      <c r="E1344" s="20"/>
      <c r="F1344" s="47"/>
    </row>
    <row r="1345" spans="1:6" x14ac:dyDescent="0.25">
      <c r="A1345" s="204"/>
      <c r="B1345" s="20"/>
      <c r="C1345" s="221"/>
      <c r="D1345" s="20"/>
      <c r="E1345" s="20"/>
      <c r="F1345" s="47"/>
    </row>
    <row r="1346" spans="1:6" x14ac:dyDescent="0.25">
      <c r="A1346" s="204"/>
      <c r="B1346" s="20"/>
      <c r="C1346" s="221"/>
      <c r="D1346" s="20"/>
      <c r="E1346" s="20"/>
      <c r="F1346" s="47"/>
    </row>
    <row r="1347" spans="1:6" x14ac:dyDescent="0.25">
      <c r="A1347" s="204"/>
      <c r="B1347" s="20"/>
      <c r="C1347" s="221"/>
      <c r="D1347" s="20"/>
      <c r="E1347" s="20"/>
      <c r="F1347" s="47"/>
    </row>
    <row r="1348" spans="1:6" x14ac:dyDescent="0.25">
      <c r="A1348" s="204"/>
      <c r="B1348" s="20"/>
      <c r="C1348" s="221"/>
      <c r="D1348" s="20"/>
      <c r="E1348" s="20"/>
      <c r="F1348" s="47"/>
    </row>
    <row r="1349" spans="1:6" x14ac:dyDescent="0.25">
      <c r="A1349" s="204"/>
      <c r="B1349" s="20"/>
      <c r="C1349" s="221"/>
      <c r="D1349" s="20"/>
      <c r="E1349" s="20"/>
      <c r="F1349" s="47"/>
    </row>
    <row r="1350" spans="1:6" x14ac:dyDescent="0.25">
      <c r="A1350" s="204"/>
      <c r="B1350" s="20"/>
      <c r="C1350" s="221"/>
      <c r="D1350" s="20"/>
      <c r="E1350" s="20"/>
      <c r="F1350" s="47"/>
    </row>
    <row r="1351" spans="1:6" x14ac:dyDescent="0.25">
      <c r="A1351" s="204"/>
      <c r="B1351" s="20"/>
      <c r="C1351" s="221"/>
      <c r="D1351" s="20"/>
      <c r="E1351" s="20"/>
      <c r="F1351" s="47"/>
    </row>
    <row r="1352" spans="1:6" x14ac:dyDescent="0.25">
      <c r="A1352" s="204"/>
      <c r="B1352" s="20"/>
      <c r="C1352" s="221"/>
      <c r="D1352" s="20"/>
      <c r="E1352" s="20"/>
      <c r="F1352" s="47"/>
    </row>
    <row r="1353" spans="1:6" x14ac:dyDescent="0.25">
      <c r="A1353" s="204"/>
      <c r="B1353" s="20"/>
      <c r="C1353" s="221"/>
      <c r="D1353" s="20"/>
      <c r="E1353" s="20"/>
      <c r="F1353" s="47"/>
    </row>
    <row r="1354" spans="1:6" x14ac:dyDescent="0.25">
      <c r="A1354" s="204"/>
      <c r="B1354" s="20"/>
      <c r="C1354" s="221"/>
      <c r="D1354" s="20"/>
      <c r="E1354" s="20"/>
      <c r="F1354" s="47"/>
    </row>
    <row r="1355" spans="1:6" x14ac:dyDescent="0.25">
      <c r="A1355" s="204"/>
      <c r="B1355" s="20"/>
      <c r="C1355" s="221"/>
      <c r="D1355" s="20"/>
      <c r="E1355" s="20"/>
      <c r="F1355" s="47"/>
    </row>
    <row r="1356" spans="1:6" x14ac:dyDescent="0.25">
      <c r="A1356" s="204"/>
      <c r="B1356" s="20"/>
      <c r="C1356" s="221"/>
      <c r="D1356" s="20"/>
      <c r="E1356" s="20"/>
      <c r="F1356" s="47"/>
    </row>
    <row r="1357" spans="1:6" x14ac:dyDescent="0.25">
      <c r="A1357" s="204"/>
      <c r="B1357" s="20"/>
      <c r="C1357" s="221"/>
      <c r="D1357" s="20"/>
      <c r="E1357" s="20"/>
      <c r="F1357" s="47"/>
    </row>
    <row r="1358" spans="1:6" x14ac:dyDescent="0.25">
      <c r="A1358" s="204"/>
      <c r="B1358" s="20"/>
      <c r="C1358" s="221"/>
      <c r="D1358" s="20"/>
      <c r="E1358" s="20"/>
      <c r="F1358" s="47"/>
    </row>
    <row r="1359" spans="1:6" x14ac:dyDescent="0.25">
      <c r="A1359" s="204"/>
      <c r="B1359" s="20"/>
      <c r="C1359" s="221"/>
      <c r="D1359" s="20"/>
      <c r="E1359" s="20"/>
      <c r="F1359" s="47"/>
    </row>
    <row r="1360" spans="1:6" x14ac:dyDescent="0.25">
      <c r="A1360" s="204"/>
      <c r="B1360" s="20"/>
      <c r="C1360" s="221"/>
      <c r="D1360" s="20"/>
      <c r="E1360" s="20"/>
      <c r="F1360" s="47"/>
    </row>
    <row r="1361" spans="1:6" x14ac:dyDescent="0.25">
      <c r="A1361" s="204"/>
      <c r="B1361" s="20"/>
      <c r="C1361" s="221"/>
      <c r="D1361" s="20"/>
      <c r="E1361" s="20"/>
      <c r="F1361" s="47"/>
    </row>
    <row r="1362" spans="1:6" x14ac:dyDescent="0.25">
      <c r="A1362" s="204"/>
      <c r="B1362" s="20"/>
      <c r="C1362" s="221"/>
      <c r="D1362" s="20"/>
      <c r="E1362" s="20"/>
      <c r="F1362" s="47"/>
    </row>
    <row r="1363" spans="1:6" x14ac:dyDescent="0.25">
      <c r="A1363" s="204"/>
      <c r="B1363" s="20"/>
      <c r="C1363" s="221"/>
      <c r="D1363" s="20"/>
      <c r="E1363" s="20"/>
      <c r="F1363" s="47"/>
    </row>
    <row r="1364" spans="1:6" x14ac:dyDescent="0.25">
      <c r="A1364" s="204"/>
      <c r="B1364" s="20"/>
      <c r="C1364" s="221"/>
      <c r="D1364" s="20"/>
      <c r="E1364" s="20"/>
      <c r="F1364" s="47"/>
    </row>
    <row r="1365" spans="1:6" x14ac:dyDescent="0.25">
      <c r="A1365" s="204"/>
      <c r="B1365" s="20"/>
      <c r="C1365" s="221"/>
      <c r="D1365" s="20"/>
      <c r="E1365" s="20"/>
      <c r="F1365" s="47"/>
    </row>
    <row r="1366" spans="1:6" x14ac:dyDescent="0.25">
      <c r="A1366" s="204"/>
      <c r="B1366" s="20"/>
      <c r="C1366" s="221"/>
      <c r="D1366" s="20"/>
      <c r="E1366" s="20"/>
      <c r="F1366" s="47"/>
    </row>
    <row r="1367" spans="1:6" x14ac:dyDescent="0.25">
      <c r="A1367" s="204"/>
      <c r="B1367" s="20"/>
      <c r="C1367" s="221"/>
      <c r="D1367" s="20"/>
      <c r="E1367" s="20"/>
      <c r="F1367" s="47"/>
    </row>
    <row r="1368" spans="1:6" x14ac:dyDescent="0.25">
      <c r="A1368" s="204"/>
      <c r="B1368" s="20"/>
      <c r="C1368" s="221"/>
      <c r="D1368" s="20"/>
      <c r="E1368" s="20"/>
      <c r="F1368" s="47"/>
    </row>
    <row r="1369" spans="1:6" x14ac:dyDescent="0.25">
      <c r="A1369" s="204"/>
      <c r="B1369" s="20"/>
      <c r="C1369" s="221"/>
      <c r="D1369" s="20"/>
      <c r="E1369" s="20"/>
      <c r="F1369" s="47"/>
    </row>
    <row r="1370" spans="1:6" x14ac:dyDescent="0.25">
      <c r="A1370" s="204"/>
      <c r="B1370" s="20"/>
      <c r="C1370" s="221"/>
      <c r="D1370" s="20"/>
      <c r="E1370" s="20"/>
      <c r="F1370" s="47"/>
    </row>
    <row r="1371" spans="1:6" x14ac:dyDescent="0.25">
      <c r="A1371" s="204"/>
      <c r="B1371" s="20"/>
      <c r="C1371" s="221"/>
      <c r="D1371" s="20"/>
      <c r="E1371" s="20"/>
      <c r="F1371" s="47"/>
    </row>
    <row r="1372" spans="1:6" x14ac:dyDescent="0.25">
      <c r="A1372" s="204"/>
      <c r="B1372" s="20"/>
      <c r="C1372" s="221"/>
      <c r="D1372" s="20"/>
      <c r="E1372" s="20"/>
      <c r="F1372" s="47"/>
    </row>
    <row r="1373" spans="1:6" x14ac:dyDescent="0.25">
      <c r="A1373" s="204"/>
      <c r="B1373" s="20"/>
      <c r="C1373" s="221"/>
      <c r="D1373" s="20"/>
      <c r="E1373" s="20"/>
      <c r="F1373" s="47"/>
    </row>
    <row r="1374" spans="1:6" x14ac:dyDescent="0.25">
      <c r="A1374" s="204"/>
      <c r="B1374" s="20"/>
      <c r="C1374" s="221"/>
      <c r="D1374" s="20"/>
      <c r="E1374" s="20"/>
      <c r="F1374" s="47"/>
    </row>
    <row r="1375" spans="1:6" x14ac:dyDescent="0.25">
      <c r="A1375" s="204"/>
      <c r="B1375" s="20"/>
      <c r="C1375" s="221"/>
      <c r="D1375" s="20"/>
      <c r="E1375" s="20"/>
      <c r="F1375" s="47"/>
    </row>
    <row r="1376" spans="1:6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9"/>
  <sheetViews>
    <sheetView zoomScale="85" zoomScaleNormal="85" workbookViewId="0">
      <pane ySplit="4" topLeftCell="A1314" activePane="bottomLeft" state="frozen"/>
      <selection pane="bottomLeft" activeCell="E1329" sqref="E1329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4" t="s">
        <v>749</v>
      </c>
      <c r="B1" s="424"/>
      <c r="C1" s="424"/>
      <c r="D1" s="424"/>
      <c r="E1" s="424"/>
      <c r="F1" s="424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2426.3238923244417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29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29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29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29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6"/>
  <sheetViews>
    <sheetView zoomScale="115" zoomScaleNormal="115" workbookViewId="0">
      <pane ySplit="5" topLeftCell="A866" activePane="bottomLeft" state="frozen"/>
      <selection pane="bottomLeft" activeCell="E876" sqref="E876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876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876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76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876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workbookViewId="0">
      <pane xSplit="1" ySplit="5" topLeftCell="B204" activePane="bottomRight" state="frozen"/>
      <selection pane="topRight" activeCell="B1" sqref="B1"/>
      <selection pane="bottomLeft" activeCell="A6" sqref="A6"/>
      <selection pane="bottomRight" activeCell="C211" sqref="C211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11" si="38">+IF(F198=0,"",C198/F198)</f>
        <v>259.72002181648185</v>
      </c>
      <c r="C198" s="333">
        <v>1800</v>
      </c>
      <c r="D198" s="1">
        <f t="shared" ref="D198:D211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>C208-C207</f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>C209-C208</f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>C210-C209</f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>C211-C210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0" workbookViewId="0">
      <selection activeCell="C26" sqref="C26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7" t="s">
        <v>1035</v>
      </c>
      <c r="B1" s="417"/>
      <c r="C1" s="417"/>
      <c r="D1" s="417"/>
      <c r="E1" s="417"/>
      <c r="F1" s="417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8" t="s">
        <v>1034</v>
      </c>
      <c r="C3" s="419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6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26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26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si="0"/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x14ac:dyDescent="0.25">
      <c r="A27" s="404"/>
      <c r="B27" s="392"/>
      <c r="C27" s="392"/>
      <c r="D27" s="392"/>
      <c r="E27" s="392"/>
      <c r="F27" s="392"/>
      <c r="G27" s="392"/>
    </row>
    <row r="28" spans="1:7" x14ac:dyDescent="0.25">
      <c r="A28" s="404"/>
      <c r="B28" s="392"/>
      <c r="C28" s="392"/>
      <c r="D28" s="392"/>
      <c r="E28" s="392"/>
      <c r="F28" s="392"/>
      <c r="G28" s="392"/>
    </row>
    <row r="29" spans="1:7" x14ac:dyDescent="0.25">
      <c r="A29" s="404"/>
      <c r="B29" s="392"/>
      <c r="C29" s="392"/>
      <c r="D29" s="392"/>
      <c r="E29" s="392"/>
      <c r="F29" s="392"/>
      <c r="G29" s="392"/>
    </row>
    <row r="30" spans="1:7" x14ac:dyDescent="0.25">
      <c r="A30" s="404"/>
      <c r="B30" s="392"/>
      <c r="C30" s="392"/>
      <c r="D30" s="392"/>
      <c r="E30" s="392"/>
      <c r="F30" s="392"/>
      <c r="G30" s="392"/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"/>
  <sheetViews>
    <sheetView workbookViewId="0">
      <pane xSplit="1" ySplit="5" topLeftCell="B191" activePane="bottomRight" state="frozen"/>
      <selection pane="topRight" activeCell="B1" sqref="B1"/>
      <selection pane="bottomLeft" activeCell="A6" sqref="A6"/>
      <selection pane="bottomRight" activeCell="F198" sqref="F198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198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198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198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198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2019-07-05T04:18:02Z</dcterms:modified>
</cp:coreProperties>
</file>