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24519"/>
  <fileRecoveryPr autoRecover="0"/>
</workbook>
</file>

<file path=xl/calcChain.xml><?xml version="1.0" encoding="utf-8"?>
<calcChain xmlns="http://schemas.openxmlformats.org/spreadsheetml/2006/main">
  <c r="B180" i="16"/>
  <c r="D180"/>
  <c r="F180"/>
  <c r="B858" i="7"/>
  <c r="D858"/>
  <c r="F858"/>
  <c r="G858"/>
  <c r="B1311" i="5"/>
  <c r="D1311"/>
  <c r="F1311"/>
  <c r="G1311"/>
  <c r="B1314" i="4"/>
  <c r="D1314" s="1"/>
  <c r="F1314"/>
  <c r="G1314"/>
  <c r="B1314" i="3"/>
  <c r="D1314" s="1"/>
  <c r="F1314"/>
  <c r="G1314"/>
  <c r="B1316" i="2"/>
  <c r="D1316"/>
  <c r="F1316"/>
  <c r="G1316"/>
  <c r="B857" i="7" l="1"/>
  <c r="D857"/>
  <c r="F857"/>
  <c r="G857"/>
  <c r="B1310" i="5"/>
  <c r="D1310"/>
  <c r="F1310"/>
  <c r="G1310"/>
  <c r="B1313" i="4"/>
  <c r="D1313"/>
  <c r="F1313"/>
  <c r="G1313"/>
  <c r="B1313" i="3"/>
  <c r="D1313"/>
  <c r="F1313"/>
  <c r="G1313"/>
  <c r="B1315" i="2"/>
  <c r="D1315"/>
  <c r="F1315"/>
  <c r="G1315"/>
  <c r="B179" i="16"/>
  <c r="F179"/>
  <c r="D179"/>
  <c r="D7" i="17"/>
  <c r="D856" i="7" l="1"/>
  <c r="F856"/>
  <c r="F178" i="16"/>
  <c r="F1309" i="5"/>
  <c r="F1312" i="4"/>
  <c r="I12" i="1" l="1"/>
  <c r="H12"/>
  <c r="B9" i="17"/>
  <c r="B10"/>
  <c r="B11"/>
  <c r="B12"/>
  <c r="B13"/>
  <c r="B14"/>
  <c r="B15"/>
  <c r="B16"/>
  <c r="B17"/>
  <c r="B18"/>
  <c r="B19"/>
  <c r="B20"/>
  <c r="B21"/>
  <c r="F7"/>
  <c r="B7" s="1"/>
  <c r="F8"/>
  <c r="B8" s="1"/>
  <c r="F9"/>
  <c r="F10"/>
  <c r="F11"/>
  <c r="F12"/>
  <c r="F13"/>
  <c r="F14"/>
  <c r="F15"/>
  <c r="F16"/>
  <c r="F17"/>
  <c r="F18"/>
  <c r="F19"/>
  <c r="F20"/>
  <c r="F21"/>
  <c r="D6"/>
  <c r="B178" i="16"/>
  <c r="B6" i="17"/>
  <c r="B1313" i="2"/>
  <c r="B1308"/>
  <c r="B1307"/>
  <c r="B1306"/>
  <c r="B1309"/>
  <c r="B1310"/>
  <c r="B1311"/>
  <c r="B1312"/>
  <c r="B1314"/>
  <c r="B1305"/>
  <c r="B1303"/>
  <c r="B1215"/>
  <c r="B1201"/>
  <c r="B1312" i="4"/>
  <c r="B1312" i="3"/>
  <c r="D1314" i="2"/>
  <c r="F6" i="17"/>
  <c r="F5"/>
  <c r="F1251" i="2"/>
  <c r="D5" i="17"/>
  <c r="F1314" i="2"/>
  <c r="E12" i="1"/>
  <c r="E11"/>
  <c r="D12"/>
  <c r="D11"/>
  <c r="D5"/>
  <c r="D178" i="16"/>
  <c r="B856" i="7"/>
  <c r="G856"/>
  <c r="B1309" i="5"/>
  <c r="D1309" s="1"/>
  <c r="G1309"/>
  <c r="D1312" i="4"/>
  <c r="G1312"/>
  <c r="D1312" i="3"/>
  <c r="F1312"/>
  <c r="G1312"/>
  <c r="G1314" i="2"/>
  <c r="G12" i="1" l="1"/>
  <c r="F1313" i="2"/>
  <c r="I11" i="1" l="1"/>
  <c r="H11"/>
  <c r="G11"/>
  <c r="G1309" i="3"/>
  <c r="G1310"/>
  <c r="G1311"/>
  <c r="G1308"/>
  <c r="B1311" i="4" l="1"/>
  <c r="D1311" s="1"/>
  <c r="F1311"/>
  <c r="G1311"/>
  <c r="B177" i="16"/>
  <c r="D177" s="1"/>
  <c r="F177"/>
  <c r="B855" i="7"/>
  <c r="D855"/>
  <c r="F855"/>
  <c r="G855"/>
  <c r="B1308" i="5"/>
  <c r="D1308" s="1"/>
  <c r="F1308"/>
  <c r="G1308"/>
  <c r="F1311" i="3"/>
  <c r="B1311" s="1"/>
  <c r="D1311" s="1"/>
  <c r="D1313" i="2"/>
  <c r="G1313"/>
  <c r="F176" i="16"/>
  <c r="B176" s="1"/>
  <c r="D176" s="1"/>
  <c r="F854" i="7"/>
  <c r="B854" s="1"/>
  <c r="D854" s="1"/>
  <c r="G854"/>
  <c r="B1307" i="5"/>
  <c r="D1307"/>
  <c r="F1307"/>
  <c r="G1307"/>
  <c r="F1310" i="4"/>
  <c r="B1310" s="1"/>
  <c r="D1310" s="1"/>
  <c r="G1310"/>
  <c r="F1310" i="3"/>
  <c r="B1310" s="1"/>
  <c r="D1310" s="1"/>
  <c r="F1312" i="2"/>
  <c r="G1312"/>
  <c r="F175" i="16"/>
  <c r="B175" s="1"/>
  <c r="D175" s="1"/>
  <c r="F853" i="7"/>
  <c r="B853" s="1"/>
  <c r="D853" s="1"/>
  <c r="G853"/>
  <c r="F1306" i="5"/>
  <c r="B1306" s="1"/>
  <c r="D1306" s="1"/>
  <c r="G1306"/>
  <c r="F1309" i="4"/>
  <c r="B1309" s="1"/>
  <c r="D1309" s="1"/>
  <c r="G1309"/>
  <c r="F1309" i="3"/>
  <c r="B1309" s="1"/>
  <c r="D1309" s="1"/>
  <c r="F1311" i="2"/>
  <c r="D1312" s="1"/>
  <c r="G1311"/>
  <c r="F1308" i="4" l="1"/>
  <c r="B1308" s="1"/>
  <c r="D1308" s="1"/>
  <c r="G1308"/>
  <c r="F174" i="16"/>
  <c r="B174" s="1"/>
  <c r="D174" s="1"/>
  <c r="F852" i="7"/>
  <c r="B852" s="1"/>
  <c r="D852" s="1"/>
  <c r="G852"/>
  <c r="F1305" i="5"/>
  <c r="B1305" s="1"/>
  <c r="D1305" s="1"/>
  <c r="G1305"/>
  <c r="F1308" i="3"/>
  <c r="B1308" s="1"/>
  <c r="D1308" s="1"/>
  <c r="F1310" i="2"/>
  <c r="D1311" s="1"/>
  <c r="G1310"/>
  <c r="G1306" i="4" l="1"/>
  <c r="F173" i="16"/>
  <c r="B173" s="1"/>
  <c r="D173" s="1"/>
  <c r="F851" i="7"/>
  <c r="B851" s="1"/>
  <c r="D851" s="1"/>
  <c r="G851"/>
  <c r="F1304" i="5"/>
  <c r="B1304" s="1"/>
  <c r="D1304" s="1"/>
  <c r="G1304"/>
  <c r="F1307" i="4"/>
  <c r="B1307" s="1"/>
  <c r="D1307" s="1"/>
  <c r="G1307"/>
  <c r="F1307" i="3"/>
  <c r="B1307" s="1"/>
  <c r="D1307" s="1"/>
  <c r="G1307"/>
  <c r="F1309" i="2"/>
  <c r="D1310" s="1"/>
  <c r="G1309"/>
  <c r="F172" i="16"/>
  <c r="B172" s="1"/>
  <c r="D172" s="1"/>
  <c r="F850" i="7"/>
  <c r="B850" s="1"/>
  <c r="D850" s="1"/>
  <c r="G850"/>
  <c r="F1303" i="5"/>
  <c r="B1303" s="1"/>
  <c r="D1303" s="1"/>
  <c r="G1303"/>
  <c r="F1306" i="4"/>
  <c r="B1306" s="1"/>
  <c r="D1306" s="1"/>
  <c r="F1306" i="3"/>
  <c r="B1306" s="1"/>
  <c r="D1306" s="1"/>
  <c r="G1306"/>
  <c r="F1308" i="2" l="1"/>
  <c r="D1309" s="1"/>
  <c r="G1308"/>
  <c r="F171" i="16" l="1"/>
  <c r="B171" s="1"/>
  <c r="D171" s="1"/>
  <c r="F849" i="7"/>
  <c r="B849" s="1"/>
  <c r="D849" s="1"/>
  <c r="G849"/>
  <c r="G1302" i="5"/>
  <c r="F1302"/>
  <c r="B1302" s="1"/>
  <c r="D1302" s="1"/>
  <c r="F1305" i="4"/>
  <c r="B1305" s="1"/>
  <c r="D1305" s="1"/>
  <c r="G1305"/>
  <c r="B1305" i="3"/>
  <c r="D1305" s="1"/>
  <c r="F1305"/>
  <c r="G1305"/>
  <c r="F1307" i="2"/>
  <c r="D1308" s="1"/>
  <c r="G1307"/>
  <c r="F170" i="16"/>
  <c r="B170" s="1"/>
  <c r="D170" s="1"/>
  <c r="F848" i="7"/>
  <c r="B848" s="1"/>
  <c r="D848" s="1"/>
  <c r="G848"/>
  <c r="F1301" i="5"/>
  <c r="B1301" s="1"/>
  <c r="D1301" s="1"/>
  <c r="G1301"/>
  <c r="F1304" i="4"/>
  <c r="B1304" s="1"/>
  <c r="D1304" s="1"/>
  <c r="G1304"/>
  <c r="F1304" i="3"/>
  <c r="B1304" s="1"/>
  <c r="D1304" s="1"/>
  <c r="G1304"/>
  <c r="F1306" i="2"/>
  <c r="G1306"/>
  <c r="D1306" l="1"/>
  <c r="D1307"/>
  <c r="G1303" i="4"/>
  <c r="F1303"/>
  <c r="B1303" s="1"/>
  <c r="D1303" s="1"/>
  <c r="F847" i="7"/>
  <c r="B847" s="1"/>
  <c r="D847" s="1"/>
  <c r="G847"/>
  <c r="F169" i="16"/>
  <c r="B169" s="1"/>
  <c r="D169" s="1"/>
  <c r="F1300" i="5"/>
  <c r="B1300" s="1"/>
  <c r="D1300" s="1"/>
  <c r="G1300"/>
  <c r="G1303" i="3"/>
  <c r="F1303"/>
  <c r="B1303" s="1"/>
  <c r="D1303" s="1"/>
  <c r="G1305" i="2"/>
  <c r="F1305"/>
  <c r="D1305" s="1"/>
  <c r="F168" i="16" l="1"/>
  <c r="B168" s="1"/>
  <c r="D168" s="1"/>
  <c r="F846" i="7"/>
  <c r="B846" s="1"/>
  <c r="D846" s="1"/>
  <c r="G846"/>
  <c r="F1299" i="5"/>
  <c r="B1299" s="1"/>
  <c r="D1299" s="1"/>
  <c r="G1299"/>
  <c r="F1302" i="4"/>
  <c r="B1302" s="1"/>
  <c r="D1302" s="1"/>
  <c r="G1302"/>
  <c r="F1302" i="3"/>
  <c r="B1302" s="1"/>
  <c r="D1302" s="1"/>
  <c r="G1302"/>
  <c r="F1304" i="2"/>
  <c r="B1304" s="1"/>
  <c r="D1304" s="1"/>
  <c r="G1304"/>
  <c r="F167" i="16"/>
  <c r="B167" s="1"/>
  <c r="D167" s="1"/>
  <c r="F845" i="7"/>
  <c r="B845" s="1"/>
  <c r="D845" s="1"/>
  <c r="G845"/>
  <c r="F1298" i="5"/>
  <c r="B1298" s="1"/>
  <c r="D1298" s="1"/>
  <c r="G1298"/>
  <c r="F1301" i="4"/>
  <c r="B1301" s="1"/>
  <c r="D1301" s="1"/>
  <c r="G1301"/>
  <c r="F1301" i="3"/>
  <c r="B1301" s="1"/>
  <c r="D1301" s="1"/>
  <c r="G1301"/>
  <c r="F1303" i="2"/>
  <c r="D1303" s="1"/>
  <c r="G1303"/>
  <c r="F166" i="16"/>
  <c r="B166" s="1"/>
  <c r="D166" s="1"/>
  <c r="F844" i="7"/>
  <c r="B844" s="1"/>
  <c r="D844" s="1"/>
  <c r="G844"/>
  <c r="F1297" i="5"/>
  <c r="B1297" s="1"/>
  <c r="D1297" s="1"/>
  <c r="G1297"/>
  <c r="F1300" i="4"/>
  <c r="B1300" s="1"/>
  <c r="D1300" s="1"/>
  <c r="G1300"/>
  <c r="F1300" i="3"/>
  <c r="B1300" s="1"/>
  <c r="D1300" s="1"/>
  <c r="G1300"/>
  <c r="F1302" i="2"/>
  <c r="B1302" s="1"/>
  <c r="D1302" s="1"/>
  <c r="G1302"/>
  <c r="F165" i="16" l="1"/>
  <c r="B165" s="1"/>
  <c r="D165" s="1"/>
  <c r="F843" i="7"/>
  <c r="B843" s="1"/>
  <c r="D843" s="1"/>
  <c r="G843"/>
  <c r="F1296" i="5"/>
  <c r="B1296" s="1"/>
  <c r="D1296" s="1"/>
  <c r="G1296"/>
  <c r="F1299" i="4"/>
  <c r="B1299" s="1"/>
  <c r="D1299" s="1"/>
  <c r="G1299"/>
  <c r="F1299" i="3"/>
  <c r="B1299" s="1"/>
  <c r="D1299" s="1"/>
  <c r="G1299"/>
  <c r="F1301" i="2"/>
  <c r="B1301" s="1"/>
  <c r="D1301" s="1"/>
  <c r="G1301"/>
  <c r="F164" i="16"/>
  <c r="B164" s="1"/>
  <c r="D164" s="1"/>
  <c r="F842" i="7"/>
  <c r="B842" s="1"/>
  <c r="D842" s="1"/>
  <c r="G842"/>
  <c r="F1295" i="5"/>
  <c r="B1295" s="1"/>
  <c r="D1295" s="1"/>
  <c r="G1295"/>
  <c r="F1298" i="4"/>
  <c r="B1298" s="1"/>
  <c r="D1298" s="1"/>
  <c r="G1298"/>
  <c r="F1298" i="3"/>
  <c r="B1298" s="1"/>
  <c r="D1298" s="1"/>
  <c r="G1298"/>
  <c r="F1300" i="2"/>
  <c r="B1300" s="1"/>
  <c r="D1300" s="1"/>
  <c r="G1300"/>
  <c r="F163" i="16"/>
  <c r="B163" s="1"/>
  <c r="D163" s="1"/>
  <c r="F841" i="7"/>
  <c r="B841" s="1"/>
  <c r="D841" s="1"/>
  <c r="G841"/>
  <c r="F1294" i="5"/>
  <c r="B1294" s="1"/>
  <c r="D1294" s="1"/>
  <c r="G1294"/>
  <c r="F1297" i="4"/>
  <c r="B1297" s="1"/>
  <c r="D1297" s="1"/>
  <c r="G1297"/>
  <c r="F1297" i="3"/>
  <c r="B1297" s="1"/>
  <c r="D1297" s="1"/>
  <c r="G1297"/>
  <c r="F1299" i="2"/>
  <c r="B1299" s="1"/>
  <c r="D1299" s="1"/>
  <c r="G1299"/>
  <c r="F162" i="16" l="1"/>
  <c r="B162" s="1"/>
  <c r="D162" s="1"/>
  <c r="F1293" i="5"/>
  <c r="B1293" s="1"/>
  <c r="D1293" s="1"/>
  <c r="G1293"/>
  <c r="G1296" i="4"/>
  <c r="F1296"/>
  <c r="B1296" s="1"/>
  <c r="D1296" s="1"/>
  <c r="F840" i="7"/>
  <c r="B840" s="1"/>
  <c r="D840" s="1"/>
  <c r="G840"/>
  <c r="F1296" i="3"/>
  <c r="B1296" s="1"/>
  <c r="D1296" s="1"/>
  <c r="G1296"/>
  <c r="F1298" i="2"/>
  <c r="B1298" s="1"/>
  <c r="D1298" s="1"/>
  <c r="G1298"/>
  <c r="F161" i="16"/>
  <c r="B161" s="1"/>
  <c r="D161" s="1"/>
  <c r="F839" i="7"/>
  <c r="B839" s="1"/>
  <c r="D839" s="1"/>
  <c r="G839"/>
  <c r="F1292" i="5"/>
  <c r="B1292" s="1"/>
  <c r="D1292" s="1"/>
  <c r="G1292"/>
  <c r="F1295" i="4"/>
  <c r="B1295" s="1"/>
  <c r="D1295" s="1"/>
  <c r="G1295"/>
  <c r="F1295" i="3"/>
  <c r="B1295" s="1"/>
  <c r="D1295" s="1"/>
  <c r="G1295"/>
  <c r="F1297" i="2"/>
  <c r="B1297" s="1"/>
  <c r="D1297" s="1"/>
  <c r="G1297"/>
  <c r="F160" i="16"/>
  <c r="B160" s="1"/>
  <c r="D160" s="1"/>
  <c r="F838" i="7"/>
  <c r="B838" s="1"/>
  <c r="D838" s="1"/>
  <c r="G838"/>
  <c r="F1291" i="5"/>
  <c r="B1291" s="1"/>
  <c r="D1291" s="1"/>
  <c r="G1291"/>
  <c r="F1294" i="4"/>
  <c r="B1294" s="1"/>
  <c r="D1294" s="1"/>
  <c r="G1294"/>
  <c r="F1294" i="3"/>
  <c r="B1294" s="1"/>
  <c r="D1294" s="1"/>
  <c r="G1294"/>
  <c r="F1296" i="2"/>
  <c r="B1296" s="1"/>
  <c r="D1296" s="1"/>
  <c r="G1296"/>
  <c r="F159" i="16"/>
  <c r="B159" s="1"/>
  <c r="D159" s="1"/>
  <c r="F837" i="7"/>
  <c r="B837" s="1"/>
  <c r="D837" s="1"/>
  <c r="G837"/>
  <c r="F1290" i="5"/>
  <c r="B1290" s="1"/>
  <c r="D1290" s="1"/>
  <c r="G1290"/>
  <c r="F1293" i="4"/>
  <c r="B1293" s="1"/>
  <c r="D1293" s="1"/>
  <c r="G1293"/>
  <c r="F1293" i="3"/>
  <c r="B1293" s="1"/>
  <c r="D1293" s="1"/>
  <c r="G1293"/>
  <c r="F1295" i="2"/>
  <c r="B1295" s="1"/>
  <c r="D1295" s="1"/>
  <c r="G1295"/>
  <c r="F158" i="16" l="1"/>
  <c r="B158" s="1"/>
  <c r="D158" s="1"/>
  <c r="F836" i="7"/>
  <c r="B836" s="1"/>
  <c r="D836" s="1"/>
  <c r="G836"/>
  <c r="F1289" i="5"/>
  <c r="B1289" s="1"/>
  <c r="D1289" s="1"/>
  <c r="G1288"/>
  <c r="G1289"/>
  <c r="F1292" i="4"/>
  <c r="B1292" s="1"/>
  <c r="D1292" s="1"/>
  <c r="G1291"/>
  <c r="G1292"/>
  <c r="F1292" i="3"/>
  <c r="B1292" s="1"/>
  <c r="D1292" s="1"/>
  <c r="G1292"/>
  <c r="G1293" i="2"/>
  <c r="G1294"/>
  <c r="F1294"/>
  <c r="B1294" s="1"/>
  <c r="D1294" s="1"/>
  <c r="F157" i="16" l="1"/>
  <c r="B157" s="1"/>
  <c r="D157" s="1"/>
  <c r="F835" i="7"/>
  <c r="B835" s="1"/>
  <c r="D835" s="1"/>
  <c r="G835"/>
  <c r="F1288" i="5"/>
  <c r="B1288" s="1"/>
  <c r="D1288" s="1"/>
  <c r="F1291" i="4"/>
  <c r="B1291" s="1"/>
  <c r="D1291" s="1"/>
  <c r="F1291" i="3"/>
  <c r="B1291" s="1"/>
  <c r="D1291" s="1"/>
  <c r="G1291"/>
  <c r="F1293" i="2"/>
  <c r="B1293" s="1"/>
  <c r="D1293" s="1"/>
  <c r="F156" i="16"/>
  <c r="B156" s="1"/>
  <c r="D156" s="1"/>
  <c r="F834" i="7"/>
  <c r="B834" s="1"/>
  <c r="D834" s="1"/>
  <c r="G834"/>
  <c r="F1287" i="5"/>
  <c r="B1287" s="1"/>
  <c r="D1287" s="1"/>
  <c r="G1287"/>
  <c r="F1290" i="4"/>
  <c r="B1290" s="1"/>
  <c r="D1290" s="1"/>
  <c r="G1290"/>
  <c r="F1290" i="3"/>
  <c r="B1290" s="1"/>
  <c r="D1290" s="1"/>
  <c r="G1290"/>
  <c r="F1292" i="2"/>
  <c r="B1292" s="1"/>
  <c r="D1292" s="1"/>
  <c r="G1292"/>
  <c r="F833" i="7"/>
  <c r="B833" s="1"/>
  <c r="D833" s="1"/>
  <c r="G833"/>
  <c r="F1286" i="5"/>
  <c r="B1286" s="1"/>
  <c r="D1286" s="1"/>
  <c r="G1286"/>
  <c r="F1289" i="4"/>
  <c r="B1289" s="1"/>
  <c r="D1289" s="1"/>
  <c r="G1289"/>
  <c r="F1289" i="3"/>
  <c r="B1289" s="1"/>
  <c r="D1289" s="1"/>
  <c r="G1289"/>
  <c r="F1291" i="2"/>
  <c r="B1291" s="1"/>
  <c r="D1291" s="1"/>
  <c r="G1291"/>
  <c r="F155" i="16"/>
  <c r="B155" s="1"/>
  <c r="D155" s="1"/>
  <c r="F832" i="7"/>
  <c r="B832" s="1"/>
  <c r="D832" s="1"/>
  <c r="G832"/>
  <c r="F1285" i="5"/>
  <c r="B1285" s="1"/>
  <c r="D1285" s="1"/>
  <c r="G1285"/>
  <c r="F1288" i="4"/>
  <c r="B1288" s="1"/>
  <c r="D1288" s="1"/>
  <c r="G1288"/>
  <c r="F1288" i="3"/>
  <c r="B1288" s="1"/>
  <c r="D1288" s="1"/>
  <c r="G1288"/>
  <c r="F1290" i="2"/>
  <c r="B1290" s="1"/>
  <c r="D1290" s="1"/>
  <c r="G1290"/>
  <c r="F154" i="16"/>
  <c r="B154" s="1"/>
  <c r="D154" s="1"/>
  <c r="F831" i="7"/>
  <c r="B831" s="1"/>
  <c r="D831" s="1"/>
  <c r="G831"/>
  <c r="F1284" i="5"/>
  <c r="B1284" s="1"/>
  <c r="D1284" s="1"/>
  <c r="G1284"/>
  <c r="F1287" i="4"/>
  <c r="B1287" s="1"/>
  <c r="D1287" s="1"/>
  <c r="G1287"/>
  <c r="F1287" i="3"/>
  <c r="B1287" s="1"/>
  <c r="D1287" s="1"/>
  <c r="G1287"/>
  <c r="F1289" i="2"/>
  <c r="B1289" s="1"/>
  <c r="D1289" s="1"/>
  <c r="G1289"/>
  <c r="F153" i="16"/>
  <c r="B153" s="1"/>
  <c r="D153" s="1"/>
  <c r="F830" i="7"/>
  <c r="B830" s="1"/>
  <c r="D830" s="1"/>
  <c r="G830"/>
  <c r="F1283" i="5"/>
  <c r="B1283" s="1"/>
  <c r="D1283" s="1"/>
  <c r="G1283"/>
  <c r="F1286" i="4"/>
  <c r="B1286" s="1"/>
  <c r="D1286" s="1"/>
  <c r="G1286"/>
  <c r="F1286" i="3"/>
  <c r="B1286" s="1"/>
  <c r="D1286" s="1"/>
  <c r="G1286"/>
  <c r="F1288" i="2"/>
  <c r="B1288" s="1"/>
  <c r="D1288" s="1"/>
  <c r="G1288"/>
  <c r="F152" i="16"/>
  <c r="B152" s="1"/>
  <c r="D152" s="1"/>
  <c r="F829" i="7"/>
  <c r="B829" s="1"/>
  <c r="D829" s="1"/>
  <c r="G829"/>
  <c r="F1282" i="5"/>
  <c r="B1282" s="1"/>
  <c r="D1282" s="1"/>
  <c r="G1282"/>
  <c r="F1285" i="4"/>
  <c r="B1285" s="1"/>
  <c r="D1285" s="1"/>
  <c r="G1285"/>
  <c r="F1285" i="3"/>
  <c r="B1285" s="1"/>
  <c r="D1285" s="1"/>
  <c r="G1285"/>
  <c r="F1287" i="2"/>
  <c r="B1287" s="1"/>
  <c r="D1287" s="1"/>
  <c r="G1287"/>
  <c r="F1284" i="3"/>
  <c r="B1284" s="1"/>
  <c r="D1284" s="1"/>
  <c r="G1284"/>
  <c r="F1286" i="2"/>
  <c r="B1286" s="1"/>
  <c r="D1286" s="1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F1285" i="2"/>
  <c r="B1285" s="1"/>
  <c r="D1285" s="1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F1284" i="2"/>
  <c r="B1284" s="1"/>
  <c r="D1284" s="1"/>
  <c r="G1284"/>
  <c r="F149" i="16"/>
  <c r="B149" s="1"/>
  <c r="D149" s="1"/>
  <c r="F826" i="7"/>
  <c r="B826" s="1"/>
  <c r="D826" s="1"/>
  <c r="G826"/>
  <c r="F1279" i="5"/>
  <c r="B1279" s="1"/>
  <c r="D1279" s="1"/>
  <c r="G1279"/>
  <c r="F1282" i="4"/>
  <c r="B1282" s="1"/>
  <c r="D1282" s="1"/>
  <c r="G1282"/>
  <c r="F1281" i="3"/>
  <c r="B1281" s="1"/>
  <c r="D1281" s="1"/>
  <c r="G1281"/>
  <c r="F1283" i="2"/>
  <c r="B1283" s="1"/>
  <c r="D1283" s="1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F1282" i="2"/>
  <c r="B1282" s="1"/>
  <c r="D1282" s="1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F1279" i="2"/>
  <c r="B1279" s="1"/>
  <c r="D1279" s="1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F1276" i="4"/>
  <c r="B1276" s="1"/>
  <c r="D1276" s="1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F1273" i="3"/>
  <c r="B1273" s="1"/>
  <c r="D1273" s="1"/>
  <c r="G1273"/>
  <c r="F1275" i="2"/>
  <c r="B1275" s="1"/>
  <c r="D1275" s="1"/>
  <c r="G1275"/>
  <c r="F140" i="16"/>
  <c r="B140" s="1"/>
  <c r="D140" s="1"/>
  <c r="F817" i="7"/>
  <c r="B817" s="1"/>
  <c r="D817" s="1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F1274" i="2"/>
  <c r="B1274" s="1"/>
  <c r="D1274" s="1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F1273" i="2"/>
  <c r="B1273" s="1"/>
  <c r="D1273" s="1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F1271" i="2"/>
  <c r="B1271" s="1"/>
  <c r="D1271" s="1"/>
  <c r="G1271"/>
  <c r="F136" i="16"/>
  <c r="B136" s="1"/>
  <c r="D136" s="1"/>
  <c r="F813" i="7"/>
  <c r="B813" s="1"/>
  <c r="D813" s="1"/>
  <c r="G813"/>
  <c r="F1266" i="5"/>
  <c r="B1266" s="1"/>
  <c r="D1266" s="1"/>
  <c r="G1266"/>
  <c r="F1269" i="4"/>
  <c r="B1269" s="1"/>
  <c r="D1269" s="1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F1268" i="4"/>
  <c r="B1268" s="1"/>
  <c r="D1268" s="1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F1259" i="2"/>
  <c r="B1259" s="1"/>
  <c r="D1259" s="1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B1251" s="1"/>
  <c r="D1251" s="1"/>
  <c r="G1251"/>
  <c r="F1250" i="3"/>
  <c r="B1250" s="1"/>
  <c r="D1250" s="1"/>
  <c r="F1252" i="2"/>
  <c r="B1252" s="1"/>
  <c r="D1252" s="1"/>
  <c r="G1252"/>
  <c r="G119" i="15"/>
  <c r="F119"/>
  <c r="B119" s="1"/>
  <c r="D119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G1251" i="2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7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4" i="1" l="1"/>
  <c r="D13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8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6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D626" s="1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D619" s="1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D613" s="1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D611" s="1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D609" s="1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D606" s="1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D604" s="1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D603" s="1"/>
  <c r="B1059" i="4"/>
  <c r="D1059" s="1"/>
  <c r="B1056" i="5"/>
  <c r="D1056" s="1"/>
  <c r="G1055"/>
  <c r="B1058" i="3"/>
  <c r="D1058" s="1"/>
  <c r="G1058"/>
  <c r="B1059" i="2"/>
  <c r="D1059" s="1"/>
  <c r="G1058"/>
  <c r="B602" i="7"/>
  <c r="D602" s="1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D1053" s="1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D599" s="1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D595" s="1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D593" s="1"/>
  <c r="B1046" i="5"/>
  <c r="D1046" s="1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D1044" s="1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D572" s="1"/>
  <c r="B573"/>
  <c r="D573" s="1"/>
  <c r="B574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B583"/>
  <c r="D583" s="1"/>
  <c r="B584"/>
  <c r="D584" s="1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D1022" s="1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D564" s="1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D563" s="1"/>
  <c r="B1019" i="4"/>
  <c r="D1019" s="1"/>
  <c r="B1018" i="3"/>
  <c r="D1018" s="1"/>
  <c r="G563" i="7"/>
  <c r="G564"/>
  <c r="G565"/>
  <c r="B1016" i="5"/>
  <c r="D1016" s="1"/>
  <c r="B1019" i="2"/>
  <c r="D1019" s="1"/>
  <c r="B562" i="7"/>
  <c r="D562" s="1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D559" s="1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D545" s="1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D540" s="1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D539" s="1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D536" s="1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4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D527" s="1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3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D964" s="1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D505" s="1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D948" s="1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D481" s="1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D465" s="1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D464" s="1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D897" s="1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D443" s="1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872" i="2"/>
  <c r="D516" i="7"/>
  <c r="D534"/>
  <c r="D537"/>
  <c r="D547"/>
  <c r="D554"/>
  <c r="D570"/>
  <c r="D574"/>
  <c r="D596"/>
  <c r="D615"/>
  <c r="D621"/>
  <c r="D622"/>
  <c r="D629"/>
  <c r="D417"/>
  <c r="D870" i="5"/>
  <c r="D1006"/>
  <c r="D1015"/>
  <c r="D1029"/>
  <c r="D1043"/>
  <c r="D1047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6"/>
  <c r="I6"/>
  <c r="D6"/>
  <c r="E873" i="2"/>
  <c r="I8" i="1"/>
  <c r="D7"/>
  <c r="D8"/>
  <c r="G8"/>
  <c r="G1046" i="4" l="1"/>
  <c r="B1045"/>
  <c r="D1045" s="1"/>
  <c r="H13" i="1"/>
  <c r="G13"/>
  <c r="D15" i="14"/>
  <c r="H14" i="1" s="1"/>
  <c r="G14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G9" i="1"/>
  <c r="B1161" i="3"/>
  <c r="D1161" l="1"/>
  <c r="H6" i="1" s="1"/>
  <c r="G6"/>
</calcChain>
</file>

<file path=xl/sharedStrings.xml><?xml version="1.0" encoding="utf-8"?>
<sst xmlns="http://schemas.openxmlformats.org/spreadsheetml/2006/main" count="4612" uniqueCount="1036">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</sst>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2" fontId="26" fillId="0" borderId="1" xfId="0" applyNumberFormat="1" applyFont="1" applyBorder="1"/>
    <xf numFmtId="0" fontId="26" fillId="0" borderId="1" xfId="0" applyFont="1" applyBorder="1"/>
    <xf numFmtId="0" fontId="52" fillId="0" borderId="0" xfId="0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4701824"/>
        <c:axId val="74711808"/>
      </c:areaChart>
      <c:dateAx>
        <c:axId val="7470182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7118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471180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018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66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76567296"/>
        <c:axId val="76568832"/>
      </c:areaChart>
      <c:dateAx>
        <c:axId val="7656729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68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568832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672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378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76609024"/>
        <c:axId val="76610560"/>
      </c:areaChart>
      <c:dateAx>
        <c:axId val="7660902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10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610560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090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1018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76974336"/>
        <c:axId val="76984320"/>
      </c:areaChart>
      <c:dateAx>
        <c:axId val="7697433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84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984320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743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77049216"/>
        <c:axId val="77055104"/>
      </c:areaChart>
      <c:dateAx>
        <c:axId val="7704921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55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705510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0492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57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77087104"/>
        <c:axId val="77088640"/>
      </c:areaChart>
      <c:dateAx>
        <c:axId val="7708710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886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708864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0871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2936576"/>
        <c:axId val="82938112"/>
      </c:areaChart>
      <c:dateAx>
        <c:axId val="82936576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938112"/>
        <c:crosses val="autoZero"/>
        <c:auto val="1"/>
        <c:lblOffset val="100"/>
        <c:baseTimeUnit val="days"/>
      </c:dateAx>
      <c:valAx>
        <c:axId val="82938112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936576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343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2966400"/>
        <c:axId val="82967936"/>
      </c:areaChart>
      <c:dateAx>
        <c:axId val="8296640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967936"/>
        <c:crosses val="autoZero"/>
        <c:auto val="1"/>
        <c:lblOffset val="100"/>
        <c:baseTimeUnit val="days"/>
      </c:dateAx>
      <c:valAx>
        <c:axId val="829679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966400"/>
        <c:crosses val="autoZero"/>
        <c:crossBetween val="midCat"/>
      </c:valAx>
    </c:plotArea>
    <c:plotVisOnly val="1"/>
    <c:dispBlanksAs val="zero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3639296"/>
        <c:axId val="83649280"/>
      </c:areaChart>
      <c:dateAx>
        <c:axId val="836392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49280"/>
        <c:crosses val="autoZero"/>
        <c:auto val="1"/>
        <c:lblOffset val="100"/>
        <c:baseTimeUnit val="days"/>
      </c:dateAx>
      <c:valAx>
        <c:axId val="8364928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39296"/>
        <c:crosses val="autoZero"/>
        <c:crossBetween val="midCat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3879040"/>
        <c:axId val="83880576"/>
      </c:areaChart>
      <c:dateAx>
        <c:axId val="838790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80576"/>
        <c:crosses val="autoZero"/>
        <c:auto val="1"/>
        <c:lblOffset val="100"/>
        <c:baseTimeUnit val="days"/>
      </c:dateAx>
      <c:valAx>
        <c:axId val="83880576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79040"/>
        <c:crosses val="autoZero"/>
        <c:crossBetween val="midCat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3699968"/>
        <c:axId val="83714048"/>
      </c:lineChart>
      <c:dateAx>
        <c:axId val="836999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14048"/>
        <c:crosses val="autoZero"/>
        <c:auto val="1"/>
        <c:lblOffset val="100"/>
        <c:baseTimeUnit val="days"/>
      </c:dateAx>
      <c:valAx>
        <c:axId val="8371404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99968"/>
        <c:crosses val="autoZero"/>
        <c:crossBetween val="between"/>
      </c:val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4747904"/>
        <c:axId val="74749440"/>
      </c:areaChart>
      <c:dateAx>
        <c:axId val="7474790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7494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47494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479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4156800"/>
        <c:axId val="84158336"/>
      </c:areaChart>
      <c:dateAx>
        <c:axId val="8415680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158336"/>
        <c:crosses val="autoZero"/>
        <c:auto val="1"/>
        <c:lblOffset val="100"/>
        <c:baseTimeUnit val="days"/>
      </c:dateAx>
      <c:valAx>
        <c:axId val="8415833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56800"/>
        <c:crosses val="autoZero"/>
        <c:crossBetween val="midCat"/>
      </c:valAx>
    </c:plotArea>
    <c:plotVisOnly val="1"/>
    <c:dispBlanksAs val="zero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4190720"/>
        <c:axId val="84192256"/>
      </c:areaChart>
      <c:dateAx>
        <c:axId val="841907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192256"/>
        <c:crosses val="autoZero"/>
        <c:auto val="1"/>
        <c:lblOffset val="100"/>
        <c:baseTimeUnit val="days"/>
      </c:dateAx>
      <c:valAx>
        <c:axId val="84192256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90720"/>
        <c:crosses val="autoZero"/>
        <c:crossBetween val="midCat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4208256"/>
        <c:axId val="83890560"/>
      </c:barChart>
      <c:dateAx>
        <c:axId val="842082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90560"/>
        <c:crosses val="autoZero"/>
        <c:auto val="1"/>
        <c:lblOffset val="100"/>
        <c:baseTimeUnit val="days"/>
      </c:dateAx>
      <c:valAx>
        <c:axId val="838905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08256"/>
        <c:crosses val="autoZero"/>
        <c:crossBetween val="between"/>
      </c:val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5353216"/>
        <c:axId val="85354752"/>
      </c:areaChart>
      <c:dateAx>
        <c:axId val="85353216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5354752"/>
        <c:crosses val="autoZero"/>
        <c:auto val="1"/>
        <c:lblOffset val="100"/>
        <c:baseTimeUnit val="days"/>
      </c:dateAx>
      <c:valAx>
        <c:axId val="85354752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353216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5383040"/>
        <c:axId val="85384576"/>
      </c:areaChart>
      <c:dateAx>
        <c:axId val="853830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384576"/>
        <c:crosses val="autoZero"/>
        <c:auto val="1"/>
        <c:lblOffset val="100"/>
        <c:baseTimeUnit val="days"/>
      </c:dateAx>
      <c:valAx>
        <c:axId val="8538457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383040"/>
        <c:crosses val="autoZero"/>
        <c:crossBetween val="midCat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6619648"/>
        <c:axId val="86621184"/>
      </c:lineChart>
      <c:catAx>
        <c:axId val="866196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21184"/>
        <c:crosses val="autoZero"/>
        <c:auto val="1"/>
        <c:lblAlgn val="ctr"/>
        <c:lblOffset val="100"/>
      </c:catAx>
      <c:valAx>
        <c:axId val="86621184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1964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6657664"/>
        <c:axId val="86667648"/>
      </c:lineChart>
      <c:dateAx>
        <c:axId val="8665766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67648"/>
        <c:crosses val="autoZero"/>
        <c:auto val="1"/>
        <c:lblOffset val="100"/>
        <c:baseTimeUnit val="days"/>
      </c:dateAx>
      <c:valAx>
        <c:axId val="8666764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57664"/>
        <c:crosses val="autoZero"/>
        <c:crossBetween val="between"/>
      </c:val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8990080"/>
        <c:axId val="88991616"/>
      </c:areaChart>
      <c:dateAx>
        <c:axId val="889900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991616"/>
        <c:crosses val="autoZero"/>
        <c:auto val="1"/>
        <c:lblOffset val="100"/>
        <c:baseTimeUnit val="days"/>
      </c:dateAx>
      <c:valAx>
        <c:axId val="8899161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990080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6722048"/>
        <c:axId val="86723584"/>
      </c:areaChart>
      <c:dateAx>
        <c:axId val="867220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723584"/>
        <c:crosses val="autoZero"/>
        <c:auto val="1"/>
        <c:lblOffset val="100"/>
        <c:baseTimeUnit val="days"/>
      </c:dateAx>
      <c:valAx>
        <c:axId val="8672358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722048"/>
        <c:crosses val="autoZero"/>
        <c:crossBetween val="midCat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6747776"/>
        <c:axId val="88977792"/>
      </c:lineChart>
      <c:dateAx>
        <c:axId val="867477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977792"/>
        <c:crosses val="autoZero"/>
        <c:auto val="1"/>
        <c:lblOffset val="100"/>
        <c:baseTimeUnit val="days"/>
      </c:dateAx>
      <c:valAx>
        <c:axId val="8897779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74777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975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74773248"/>
        <c:axId val="74774784"/>
      </c:areaChart>
      <c:dateAx>
        <c:axId val="7477324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7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4774784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2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9138688"/>
        <c:axId val="89140224"/>
      </c:areaChart>
      <c:dateAx>
        <c:axId val="8913868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9140224"/>
        <c:crosses val="autoZero"/>
        <c:auto val="1"/>
        <c:lblOffset val="100"/>
        <c:baseTimeUnit val="days"/>
      </c:dateAx>
      <c:valAx>
        <c:axId val="891402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38688"/>
        <c:crosses val="autoZero"/>
        <c:crossBetween val="midCat"/>
      </c:valAx>
    </c:plotArea>
    <c:plotVisOnly val="1"/>
    <c:dispBlanksAs val="zero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9669632"/>
        <c:axId val="89671168"/>
      </c:areaChart>
      <c:dateAx>
        <c:axId val="8966963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671168"/>
        <c:crosses val="autoZero"/>
        <c:auto val="1"/>
        <c:lblOffset val="100"/>
        <c:baseTimeUnit val="days"/>
      </c:dateAx>
      <c:valAx>
        <c:axId val="8967116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669632"/>
        <c:crosses val="autoZero"/>
        <c:crossBetween val="midCat"/>
      </c:valAx>
    </c:plotArea>
    <c:plotVisOnly val="1"/>
    <c:dispBlanksAs val="zero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9715840"/>
        <c:axId val="89717376"/>
      </c:lineChart>
      <c:dateAx>
        <c:axId val="897158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17376"/>
        <c:crosses val="autoZero"/>
        <c:auto val="1"/>
        <c:lblOffset val="100"/>
        <c:baseTimeUnit val="days"/>
      </c:dateAx>
      <c:valAx>
        <c:axId val="8971737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1584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1110784"/>
        <c:axId val="91120768"/>
      </c:areaChart>
      <c:dateAx>
        <c:axId val="9111078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120768"/>
        <c:crosses val="autoZero"/>
        <c:auto val="1"/>
        <c:lblOffset val="100"/>
        <c:baseTimeUnit val="days"/>
      </c:dateAx>
      <c:valAx>
        <c:axId val="91120768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10784"/>
        <c:crosses val="autoZero"/>
        <c:crossBetween val="midCat"/>
        <c:minorUnit val="1.0000000000000196E-4"/>
      </c:valAx>
    </c:plotArea>
    <c:plotVisOnly val="1"/>
    <c:dispBlanksAs val="zero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7850496"/>
        <c:axId val="97852032"/>
      </c:areaChart>
      <c:dateAx>
        <c:axId val="978504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852032"/>
        <c:crosses val="autoZero"/>
        <c:auto val="1"/>
        <c:lblOffset val="100"/>
        <c:baseTimeUnit val="days"/>
      </c:dateAx>
      <c:valAx>
        <c:axId val="97852032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50496"/>
        <c:crosses val="autoZero"/>
        <c:crossBetween val="midCat"/>
      </c:valAx>
    </c:plotArea>
    <c:plotVisOnly val="1"/>
    <c:dispBlanksAs val="zero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97913472"/>
        <c:axId val="97919360"/>
      </c:areaChart>
      <c:dateAx>
        <c:axId val="9791347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919360"/>
        <c:crosses val="autoZero"/>
        <c:auto val="1"/>
        <c:lblOffset val="100"/>
        <c:baseTimeUnit val="days"/>
      </c:dateAx>
      <c:valAx>
        <c:axId val="97919360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1347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74941952"/>
        <c:axId val="74943488"/>
      </c:areaChart>
      <c:dateAx>
        <c:axId val="7494195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9434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4943488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9419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21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76503296"/>
        <c:axId val="76509184"/>
      </c:areaChart>
      <c:dateAx>
        <c:axId val="76503296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509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509184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032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77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76532736"/>
        <c:axId val="76542720"/>
      </c:areaChart>
      <c:catAx>
        <c:axId val="765327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42720"/>
        <c:crosses val="autoZero"/>
        <c:auto val="1"/>
        <c:lblAlgn val="ctr"/>
        <c:lblOffset val="100"/>
      </c:catAx>
      <c:valAx>
        <c:axId val="7654272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327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57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75333632"/>
        <c:axId val="75335168"/>
      </c:areaChart>
      <c:dateAx>
        <c:axId val="7533363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33516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533516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336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76625792"/>
        <c:axId val="76627328"/>
      </c:lineChart>
      <c:dateAx>
        <c:axId val="7662579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27328"/>
        <c:crosses val="autoZero"/>
        <c:auto val="1"/>
        <c:lblOffset val="100"/>
        <c:baseTimeUnit val="days"/>
      </c:dateAx>
      <c:valAx>
        <c:axId val="7662732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2579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76651904"/>
        <c:axId val="76665984"/>
      </c:lineChart>
      <c:dateAx>
        <c:axId val="7665190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65984"/>
        <c:crosses val="autoZero"/>
        <c:auto val="1"/>
        <c:lblOffset val="100"/>
        <c:baseTimeUnit val="days"/>
      </c:dateAx>
      <c:valAx>
        <c:axId val="7666598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5190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opLeftCell="A7" zoomScaleSheetLayoutView="85" workbookViewId="0">
      <selection activeCell="K7" sqref="K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415" t="s">
        <v>1015</v>
      </c>
      <c r="B1" s="415"/>
      <c r="C1" s="415"/>
      <c r="D1" s="415"/>
      <c r="E1" s="415"/>
      <c r="F1" s="415"/>
      <c r="G1" s="415"/>
      <c r="H1" s="415"/>
      <c r="I1" s="415"/>
      <c r="J1" s="157"/>
      <c r="K1" s="337"/>
      <c r="L1" s="196"/>
      <c r="M1" s="158"/>
    </row>
    <row r="2" spans="1:13">
      <c r="A2" s="416" t="s">
        <v>21</v>
      </c>
      <c r="B2" s="416"/>
      <c r="C2" s="416"/>
      <c r="D2" s="416"/>
      <c r="E2" s="181">
        <v>43626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46280</v>
      </c>
      <c r="E5" s="327">
        <f>+IF(ISERROR(VLOOKUP($E$2,Cu!$A$5:$H$1642,7,0)),0,VLOOKUP($E$2,Cu!$A$5:$H$1642,7,0))</f>
        <v>240</v>
      </c>
      <c r="F5" s="326" t="s">
        <v>3</v>
      </c>
      <c r="G5" s="325">
        <f>+IF(ISERROR(VLOOKUP($E$2,Cu!$A$5:$H$1642,2,0)),0,VLOOKUP($E$2,Cu!$A$5:$H$1642,2,0))</f>
        <v>6658.9448996769806</v>
      </c>
      <c r="H5" s="325">
        <f>+IF(ISERROR(VLOOKUP($E$2,Cu!$A$5:$H$1642,4,0)),0,VLOOKUP($E$2,Cu!$A$5:$H$1642,4,0))</f>
        <v>5691.4058971598124</v>
      </c>
      <c r="I5" s="325">
        <f>+IF(ISERROR(VLOOKUP($E$2,Cu!$A$5:$H$1999,5,0)),0,VLOOKUP($E$2,Cu!$A$5:$H$1999,5,0))</f>
        <v>5770</v>
      </c>
      <c r="J5" s="168"/>
      <c r="K5" s="339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16175</v>
      </c>
      <c r="E6" s="327">
        <f>+IF(ISERROR(VLOOKUP($E$2,Pb!$A$5:$H$1987,7,0)),0,VLOOKUP($E$2,Pb!$A$5:$H$1987,7,0))</f>
        <v>50</v>
      </c>
      <c r="F6" s="326" t="s">
        <v>3</v>
      </c>
      <c r="G6" s="325">
        <f>+IF(ISERROR(VLOOKUP($E$2,Pb!$A$5:$H$1987,2,0)),0,VLOOKUP($E$2,Pb!$A$5:$H$1987,2,0))</f>
        <v>2327.3213861770778</v>
      </c>
      <c r="H6" s="325">
        <f>+IF(ISERROR(VLOOKUP($E$2,Pb!$A$5:$H$1987,4,0)),0,VLOOKUP($E$2,Pb!$A$5:$H$1987,4,0))</f>
        <v>1989.1635779291264</v>
      </c>
      <c r="I6" s="325">
        <f>+IF(ISERROR(VLOOKUP($E$2,Pb!$A$5:$H$1987,5,0)),0,VLOOKUP($E$2,Pb!$A$5:$H$1987,5,0))</f>
        <v>1837</v>
      </c>
      <c r="J6" s="168"/>
      <c r="K6" s="257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3561</v>
      </c>
      <c r="E7" s="327">
        <f>+IF(ISERROR(VLOOKUP($E$2,Ag!$A$5:$H$1986,7,0)),0,VLOOKUP($E$2,Ag!$A$5:$H$1986,7,0))</f>
        <v>17</v>
      </c>
      <c r="F7" s="326" t="s">
        <v>6</v>
      </c>
      <c r="G7" s="325">
        <f>+IF(ISERROR(VLOOKUP($E$2,Ag!$A$5:$H$1517,2,0)),0,VLOOKUP($E$2,Ag!$A$5:$H$1517,2,0))</f>
        <v>512.37041460133378</v>
      </c>
      <c r="H7" s="325">
        <f>+IF(ISERROR(VLOOKUP($E$2,Ag!$A$5:$H$1517,4,0)),0,VLOOKUP($E$2,Ag!$A$5:$H$1517,4,0))</f>
        <v>437.92343128319129</v>
      </c>
      <c r="I7" s="325">
        <f>+IF(ISERROR(VLOOKUP($E$2,Ag!$A$5:$H$1517,5,0)),0,VLOOKUP($E$2,Ag!$A$5:$H$1517,5,0))</f>
        <v>477.11500000000001</v>
      </c>
      <c r="J7" s="168"/>
      <c r="K7" s="257"/>
      <c r="L7" s="3"/>
      <c r="M7" s="165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21250</v>
      </c>
      <c r="E8" s="327">
        <f>+IF(ISERROR(VLOOKUP($E$2,Zn!$A$5:$H$2994,7,0)),0,VLOOKUP($E$2,Zn!$A$5:$H$2994,7,0))</f>
        <v>390</v>
      </c>
      <c r="F8" s="326" t="s">
        <v>3</v>
      </c>
      <c r="G8" s="325">
        <f>+IF(ISERROR(VLOOKUP($E$2,Zn!$A$5:$H$2994,2,0)),0,VLOOKUP($E$2,Zn!$A$5:$H$2994,2,0))</f>
        <v>3057.5319602017253</v>
      </c>
      <c r="H8" s="325">
        <f>+IF(ISERROR(VLOOKUP($E$2,Zn!$A$5:$H$2994,4,0)),0,VLOOKUP($E$2,Zn!$A$5:$H$2994,4,0))</f>
        <v>2613.2751796595944</v>
      </c>
      <c r="I8" s="325">
        <f>+IF(ISERROR(VLOOKUP($E$2,Zn!$A$5:$H$2994,5,0)),0,VLOOKUP($E$2,Zn!$A$5:$H$2994,5,0))</f>
        <v>2621</v>
      </c>
      <c r="J8" s="168"/>
      <c r="K8" s="257"/>
      <c r="L8" s="3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97175</v>
      </c>
      <c r="E9" s="327">
        <f>+IF(ISERROR(VLOOKUP($E$2,Ni!$A$6:$H$2996,7,0)),0,VLOOKUP($E$2,Ni!$A$6:$H$2996,7,0))</f>
        <v>1200</v>
      </c>
      <c r="F9" s="326" t="s">
        <v>3</v>
      </c>
      <c r="G9" s="325">
        <f>+IF(ISERROR(VLOOKUP($E$2,Ni!$A$6:$H$2996,2,0)),0,VLOOKUP($E$2,Ni!$A$6:$H$2996,2,0))</f>
        <v>13981.9137991813</v>
      </c>
      <c r="H9" s="325">
        <f>+IF(ISERROR(VLOOKUP($E$2,Ni!$A$6:$H$2996,4,0)),0,VLOOKUP($E$2,Ni!$A$6:$H$2996,4,0))</f>
        <v>11950.353674513934</v>
      </c>
      <c r="I9" s="325">
        <f>+IF(ISERROR(VLOOKUP($E$2,Ni!$A$6:$H$2996,5,0)),0,VLOOKUP($E$2,Ni!$A$6:$H$2996,5,0))</f>
        <v>11580</v>
      </c>
      <c r="J9" s="168"/>
      <c r="K9" s="64"/>
      <c r="L9" s="3"/>
      <c r="M9" s="165"/>
    </row>
    <row r="10" spans="1:13" s="25" customFormat="1" ht="34.5" customHeight="1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0</v>
      </c>
      <c r="H10" s="325">
        <f>+IF(ISERROR(VLOOKUP($E$2,Coke!$A$6:$H$2997,4,0)),0,VLOOKUP($E$2,Coke!$A$6:$H$2997,4,0))</f>
        <v>0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3995</v>
      </c>
      <c r="E11" s="327">
        <f>+IF(ISERROR(VLOOKUP($E$2,Steel!$A$6:$H$2995,7,0)),0,VLOOKUP($E$2,Steel!$A$6:$H$2995,7,0))</f>
        <v>0</v>
      </c>
      <c r="F11" s="326" t="s">
        <v>3</v>
      </c>
      <c r="G11" s="325">
        <f>+IF(ISERROR(VLOOKUP($E$2,Steel!$A$6:$H$2995,2,0)),0,VLOOKUP($E$2,Steel!$A$6:$H$2995,2,0))</f>
        <v>574.81600851792427</v>
      </c>
      <c r="H11" s="325">
        <f>+IF(ISERROR(VLOOKUP($E$2,Steel!$A$6:$H$2995,4,0)),0,VLOOKUP($E$2,Steel!$A$6:$H$2995,4,0))</f>
        <v>491.29573377600366</v>
      </c>
      <c r="I11" s="354">
        <f>+IF(ISERROR(VLOOKUP($E$2,Steel!$A$6:$H$2995,5,0)),0,VLOOKUP($E$2,Steel!$A$6:$H$2995,5,0))</f>
        <v>458.5</v>
      </c>
      <c r="J11" s="168"/>
      <c r="K11" s="64"/>
      <c r="L11" s="3"/>
      <c r="M11" s="165"/>
    </row>
    <row r="12" spans="1:13" s="25" customFormat="1" ht="34.5" customHeight="1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0</v>
      </c>
      <c r="E12" s="327">
        <f>+IF(ISERROR(VLOOKUP($E$2,'Quặng Sắt'!$A$6:$H$2995,7,0)),0,VLOOKUP($E$2,'Quặng Sắt'!$A$6:$H$2995,7,0))</f>
        <v>0</v>
      </c>
      <c r="F12" s="326" t="s">
        <v>2</v>
      </c>
      <c r="G12" s="325">
        <f>+IF(ISERROR(VLOOKUP($E$2,'Quặng Sắt'!$A$6:$H$2995,2,0)),0,VLOOKUP($E$2,'Quặng Sắt'!$A$6:$H$2995,2,0))</f>
        <v>0</v>
      </c>
      <c r="H12" s="325">
        <f>+IF(ISERROR(VLOOKUP($E$2,'Quặng Sắt'!$A$6:$H$2995,4,0)),0,VLOOKUP($E$2,'Quặng Sắt'!$A$6:$H$2995,4,0))</f>
        <v>0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>
      <c r="A16" s="182" t="s">
        <v>996</v>
      </c>
      <c r="B16" s="192">
        <f>+E2</f>
        <v>43626</v>
      </c>
      <c r="C16" s="182" t="s">
        <v>1002</v>
      </c>
      <c r="D16" s="191">
        <f>+IF(ISERROR(VLOOKUP($E$2,'CNY-VND'!$A$4:$B$500,2,0)),0,VLOOKUP($E$2,'CNY-VND'!$A$4:$B$500,2,0))</f>
        <v>3400</v>
      </c>
      <c r="E16" s="417" t="s">
        <v>1000</v>
      </c>
      <c r="F16" s="417"/>
      <c r="G16" s="417"/>
      <c r="H16" s="417"/>
      <c r="I16" s="417"/>
    </row>
    <row r="17" spans="1:12" ht="15.75" customHeight="1">
      <c r="A17" s="182"/>
      <c r="B17" s="190"/>
      <c r="C17" s="182" t="s">
        <v>1001</v>
      </c>
      <c r="D17" s="191">
        <f>+IF(ISERROR(VLOOKUP($E$2,VNĐ_USD!$A$131:$B$1000,2,0)),0,VLOOKUP($E$2,VNĐ_USD!$A$131:$B$1000,2,0))</f>
        <v>23440</v>
      </c>
      <c r="E17" s="417" t="s">
        <v>1003</v>
      </c>
      <c r="F17" s="417"/>
      <c r="G17" s="417"/>
      <c r="H17" s="417"/>
      <c r="I17" s="417"/>
      <c r="L17" s="299"/>
    </row>
    <row r="18" spans="1:12" ht="15.75" customHeight="1">
      <c r="A18" s="182"/>
      <c r="B18" s="190"/>
      <c r="C18" s="182" t="s">
        <v>1017</v>
      </c>
      <c r="D18" s="352">
        <f>+IF(ISERROR(VLOOKUP($E$2,USD_CNY!$A$1:$B$2001,2,0)),0,VLOOKUP($E$2,USD_CNY!$A$1:$B$2001,2,0))</f>
        <v>6.9500500000000001</v>
      </c>
      <c r="E18" s="353" t="s">
        <v>1018</v>
      </c>
      <c r="F18" s="351"/>
      <c r="G18" s="351"/>
      <c r="H18" s="351"/>
      <c r="I18" s="351"/>
      <c r="L18" s="299"/>
    </row>
    <row r="19" spans="1:12" ht="18.75">
      <c r="A19" s="418" t="s">
        <v>17</v>
      </c>
      <c r="B19" s="418"/>
      <c r="C19" s="418"/>
      <c r="D19" s="418"/>
      <c r="E19" s="418"/>
      <c r="F19" s="418"/>
      <c r="G19" s="418"/>
      <c r="H19" s="418"/>
      <c r="I19" s="418"/>
    </row>
    <row r="20" spans="1:12" ht="15.75" customHeight="1">
      <c r="A20" s="412" t="s">
        <v>656</v>
      </c>
      <c r="B20" s="413"/>
      <c r="C20" s="412" t="s">
        <v>18</v>
      </c>
      <c r="D20" s="414"/>
      <c r="E20" s="414"/>
      <c r="F20" s="414"/>
      <c r="G20" s="414"/>
      <c r="H20" s="414"/>
      <c r="I20" s="414"/>
    </row>
    <row r="35" spans="1:12" ht="15" customHeight="1">
      <c r="A35" s="410" t="s">
        <v>657</v>
      </c>
      <c r="B35" s="410"/>
      <c r="C35" s="411" t="s">
        <v>4</v>
      </c>
      <c r="D35" s="411"/>
      <c r="E35" s="411"/>
      <c r="F35" s="411"/>
      <c r="G35" s="411"/>
      <c r="H35" s="411"/>
      <c r="I35" s="411"/>
    </row>
    <row r="44" spans="1:12">
      <c r="L44" s="254"/>
    </row>
    <row r="49" spans="1:9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>
      <c r="A50" s="410" t="s">
        <v>705</v>
      </c>
      <c r="B50" s="410"/>
      <c r="C50" s="411" t="s">
        <v>706</v>
      </c>
      <c r="D50" s="411"/>
      <c r="E50" s="411"/>
      <c r="F50" s="411"/>
      <c r="G50" s="411"/>
      <c r="H50" s="411"/>
      <c r="I50" s="41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>
      <c r="A68" s="410" t="s">
        <v>721</v>
      </c>
      <c r="B68" s="410"/>
      <c r="C68" s="411" t="s">
        <v>722</v>
      </c>
      <c r="D68" s="411"/>
      <c r="E68" s="411"/>
      <c r="F68" s="411"/>
      <c r="G68" s="411"/>
      <c r="H68" s="411"/>
      <c r="I68" s="411"/>
    </row>
    <row r="83" spans="1:9">
      <c r="A83" s="410" t="s">
        <v>759</v>
      </c>
      <c r="B83" s="410"/>
      <c r="C83" s="411" t="s">
        <v>760</v>
      </c>
      <c r="D83" s="411"/>
      <c r="E83" s="411"/>
      <c r="F83" s="411"/>
      <c r="G83" s="411"/>
      <c r="H83" s="411"/>
      <c r="I83" s="411"/>
    </row>
    <row r="101" spans="1:9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>
      <c r="A72" s="250"/>
      <c r="B72" s="110"/>
      <c r="C72" s="287"/>
      <c r="D72" s="111">
        <f t="shared" si="2"/>
        <v>0</v>
      </c>
      <c r="E72" s="287"/>
      <c r="F72" s="177"/>
    </row>
    <row r="73" spans="1:7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>
      <c r="A74" s="250"/>
      <c r="B74" s="110"/>
      <c r="C74" s="287"/>
      <c r="D74" s="111">
        <f t="shared" si="6"/>
        <v>0</v>
      </c>
      <c r="E74" s="287"/>
      <c r="F74" s="177"/>
    </row>
    <row r="75" spans="1:7">
      <c r="A75" s="250"/>
      <c r="B75" s="110"/>
      <c r="C75" s="287"/>
      <c r="D75" s="111">
        <f t="shared" si="6"/>
        <v>0</v>
      </c>
      <c r="E75" s="287"/>
      <c r="F75" s="177"/>
    </row>
    <row r="76" spans="1:7">
      <c r="A76" s="250"/>
      <c r="B76" s="110"/>
      <c r="C76" s="287"/>
      <c r="D76" s="111">
        <f t="shared" si="6"/>
        <v>0</v>
      </c>
      <c r="E76" s="287"/>
      <c r="F76" s="177"/>
    </row>
    <row r="77" spans="1:7">
      <c r="A77" s="250"/>
      <c r="B77" s="110"/>
      <c r="C77" s="287"/>
      <c r="D77" s="111">
        <f t="shared" si="6"/>
        <v>0</v>
      </c>
      <c r="E77" s="287"/>
      <c r="F77" s="177"/>
    </row>
    <row r="78" spans="1:7">
      <c r="A78" s="250"/>
      <c r="B78" s="110"/>
      <c r="C78" s="287"/>
      <c r="D78" s="111">
        <f t="shared" si="6"/>
        <v>0</v>
      </c>
      <c r="E78" s="287"/>
      <c r="F78" s="177"/>
    </row>
    <row r="79" spans="1:7">
      <c r="A79" s="250"/>
      <c r="B79" s="110"/>
      <c r="C79" s="287"/>
      <c r="D79" s="111">
        <f t="shared" si="6"/>
        <v>0</v>
      </c>
      <c r="E79" s="287"/>
      <c r="F79" s="177"/>
    </row>
    <row r="80" spans="1:7">
      <c r="A80" s="250"/>
      <c r="B80" s="110"/>
      <c r="C80" s="287"/>
      <c r="D80" s="111">
        <f t="shared" si="6"/>
        <v>0</v>
      </c>
      <c r="E80" s="287"/>
      <c r="F80" s="177"/>
    </row>
    <row r="81" spans="1:6">
      <c r="A81" s="250"/>
      <c r="B81" s="110"/>
      <c r="C81" s="287"/>
      <c r="D81" s="111">
        <f t="shared" si="6"/>
        <v>0</v>
      </c>
      <c r="E81" s="287"/>
      <c r="F81" s="177"/>
    </row>
    <row r="82" spans="1:6">
      <c r="A82" s="250"/>
      <c r="B82" s="110"/>
      <c r="C82" s="287"/>
      <c r="D82" s="111">
        <f t="shared" si="6"/>
        <v>0</v>
      </c>
      <c r="E82" s="287"/>
      <c r="F82" s="177"/>
    </row>
    <row r="83" spans="1:6">
      <c r="A83" s="250"/>
      <c r="B83" s="110"/>
      <c r="C83" s="287"/>
      <c r="D83" s="111">
        <f t="shared" si="6"/>
        <v>0</v>
      </c>
      <c r="E83" s="287"/>
      <c r="F83" s="177"/>
    </row>
    <row r="84" spans="1:6">
      <c r="A84" s="250"/>
      <c r="B84" s="110"/>
      <c r="C84" s="287"/>
      <c r="D84" s="111">
        <f t="shared" si="6"/>
        <v>0</v>
      </c>
      <c r="E84" s="287"/>
      <c r="F84" s="177"/>
    </row>
    <row r="85" spans="1:6">
      <c r="A85" s="250"/>
      <c r="B85" s="110"/>
      <c r="C85" s="287"/>
      <c r="D85" s="111">
        <f t="shared" si="6"/>
        <v>0</v>
      </c>
      <c r="E85" s="287"/>
      <c r="F85" s="177"/>
    </row>
    <row r="86" spans="1:6">
      <c r="A86" s="250"/>
      <c r="B86" s="110"/>
      <c r="C86" s="287"/>
      <c r="D86" s="111">
        <f t="shared" si="6"/>
        <v>0</v>
      </c>
      <c r="E86" s="287"/>
      <c r="F86" s="177"/>
    </row>
    <row r="87" spans="1:6">
      <c r="A87" s="250"/>
      <c r="B87" s="110"/>
      <c r="C87" s="287"/>
      <c r="D87" s="111">
        <f t="shared" si="6"/>
        <v>0</v>
      </c>
      <c r="E87" s="287"/>
      <c r="F87" s="177"/>
    </row>
    <row r="88" spans="1:6">
      <c r="A88" s="250"/>
      <c r="B88" s="110"/>
      <c r="C88" s="287"/>
      <c r="D88" s="111">
        <f t="shared" si="6"/>
        <v>0</v>
      </c>
      <c r="E88" s="287"/>
      <c r="F88" s="177"/>
    </row>
    <row r="89" spans="1:6">
      <c r="A89" s="250"/>
      <c r="B89" s="110"/>
      <c r="C89" s="287"/>
      <c r="D89" s="111">
        <f t="shared" si="6"/>
        <v>0</v>
      </c>
      <c r="E89" s="287"/>
      <c r="F89" s="177"/>
    </row>
    <row r="90" spans="1:6">
      <c r="A90" s="250"/>
      <c r="B90" s="110"/>
      <c r="C90" s="287"/>
      <c r="D90" s="111">
        <f t="shared" si="6"/>
        <v>0</v>
      </c>
      <c r="E90" s="287"/>
      <c r="F90" s="177"/>
    </row>
    <row r="91" spans="1:6">
      <c r="A91" s="250"/>
      <c r="B91" s="110"/>
      <c r="C91" s="287"/>
      <c r="D91" s="111">
        <f t="shared" si="6"/>
        <v>0</v>
      </c>
      <c r="E91" s="287"/>
      <c r="F91" s="177"/>
    </row>
    <row r="92" spans="1:6">
      <c r="A92" s="250"/>
      <c r="B92" s="110"/>
      <c r="C92" s="287"/>
      <c r="D92" s="111">
        <f t="shared" si="6"/>
        <v>0</v>
      </c>
      <c r="E92" s="287"/>
      <c r="F92" s="177"/>
    </row>
    <row r="93" spans="1:6">
      <c r="A93" s="250"/>
      <c r="B93" s="110"/>
      <c r="C93" s="287"/>
      <c r="D93" s="111">
        <f t="shared" si="6"/>
        <v>0</v>
      </c>
      <c r="E93" s="287"/>
      <c r="F93" s="177"/>
    </row>
    <row r="94" spans="1:6">
      <c r="A94" s="250"/>
      <c r="B94" s="110"/>
      <c r="C94" s="287"/>
      <c r="D94" s="111">
        <f t="shared" si="6"/>
        <v>0</v>
      </c>
      <c r="E94" s="287"/>
      <c r="F94" s="177"/>
    </row>
    <row r="95" spans="1:6">
      <c r="A95" s="250"/>
      <c r="B95" s="110"/>
      <c r="C95" s="287"/>
      <c r="D95" s="111">
        <f t="shared" si="6"/>
        <v>0</v>
      </c>
      <c r="E95" s="287"/>
      <c r="F95" s="177"/>
    </row>
    <row r="96" spans="1:6">
      <c r="A96" s="250"/>
      <c r="B96" s="110"/>
      <c r="C96" s="287"/>
      <c r="D96" s="111">
        <f t="shared" si="6"/>
        <v>0</v>
      </c>
      <c r="E96" s="287"/>
      <c r="F96" s="177"/>
    </row>
    <row r="97" spans="1:6">
      <c r="A97" s="250"/>
      <c r="B97" s="110"/>
      <c r="C97" s="287"/>
      <c r="D97" s="111">
        <f t="shared" si="6"/>
        <v>0</v>
      </c>
      <c r="E97" s="287"/>
      <c r="F97" s="177"/>
    </row>
    <row r="98" spans="1:6">
      <c r="A98" s="250"/>
      <c r="B98" s="110"/>
      <c r="C98" s="287"/>
      <c r="D98" s="111">
        <f t="shared" si="6"/>
        <v>0</v>
      </c>
      <c r="E98" s="287"/>
      <c r="F98" s="177"/>
    </row>
    <row r="99" spans="1:6">
      <c r="A99" s="250"/>
      <c r="B99" s="110"/>
      <c r="C99" s="287"/>
      <c r="D99" s="111">
        <f t="shared" si="6"/>
        <v>0</v>
      </c>
      <c r="E99" s="287"/>
      <c r="F99" s="177"/>
    </row>
    <row r="100" spans="1:6">
      <c r="A100" s="250"/>
      <c r="B100" s="110"/>
      <c r="C100" s="287"/>
      <c r="D100" s="111">
        <f t="shared" si="6"/>
        <v>0</v>
      </c>
      <c r="E100" s="287"/>
      <c r="F100" s="177"/>
    </row>
    <row r="101" spans="1:6">
      <c r="A101" s="250"/>
      <c r="B101" s="110"/>
      <c r="C101" s="287"/>
      <c r="D101" s="111">
        <f t="shared" si="6"/>
        <v>0</v>
      </c>
      <c r="E101" s="287"/>
      <c r="F101" s="177"/>
    </row>
    <row r="102" spans="1:6">
      <c r="A102" s="250"/>
      <c r="B102" s="110"/>
      <c r="C102" s="287"/>
      <c r="D102" s="111">
        <f t="shared" si="6"/>
        <v>0</v>
      </c>
      <c r="E102" s="287"/>
      <c r="F102" s="177"/>
    </row>
    <row r="103" spans="1:6">
      <c r="A103" s="250"/>
      <c r="B103" s="110"/>
      <c r="C103" s="287"/>
      <c r="D103" s="111">
        <f t="shared" si="6"/>
        <v>0</v>
      </c>
      <c r="E103" s="287"/>
      <c r="F103" s="177"/>
    </row>
    <row r="104" spans="1:6">
      <c r="A104" s="250"/>
      <c r="B104" s="110"/>
      <c r="C104" s="287"/>
      <c r="D104" s="111">
        <f t="shared" si="6"/>
        <v>0</v>
      </c>
      <c r="E104" s="287"/>
      <c r="F104" s="177"/>
    </row>
    <row r="105" spans="1:6">
      <c r="A105" s="250"/>
      <c r="B105" s="110"/>
      <c r="C105" s="287"/>
      <c r="D105" s="111">
        <f t="shared" si="6"/>
        <v>0</v>
      </c>
      <c r="E105" s="287"/>
      <c r="F105" s="177"/>
    </row>
    <row r="106" spans="1:6">
      <c r="A106" s="250"/>
      <c r="B106" s="110"/>
      <c r="C106" s="287"/>
      <c r="D106" s="111">
        <f t="shared" si="6"/>
        <v>0</v>
      </c>
      <c r="E106" s="287"/>
      <c r="F106" s="177"/>
    </row>
    <row r="107" spans="1:6">
      <c r="A107" s="250"/>
      <c r="B107" s="110"/>
      <c r="C107" s="287"/>
      <c r="D107" s="111">
        <f t="shared" si="6"/>
        <v>0</v>
      </c>
      <c r="E107" s="287"/>
      <c r="F107" s="177"/>
    </row>
    <row r="108" spans="1:6">
      <c r="A108" s="250"/>
      <c r="B108" s="110"/>
      <c r="C108" s="287"/>
      <c r="D108" s="111">
        <f t="shared" si="6"/>
        <v>0</v>
      </c>
      <c r="E108" s="287"/>
      <c r="F108" s="177"/>
    </row>
    <row r="109" spans="1:6">
      <c r="A109" s="250"/>
      <c r="B109" s="110"/>
      <c r="C109" s="287"/>
      <c r="D109" s="111">
        <f t="shared" si="6"/>
        <v>0</v>
      </c>
      <c r="E109" s="287"/>
      <c r="F109" s="177"/>
    </row>
    <row r="110" spans="1:6">
      <c r="A110" s="250"/>
      <c r="B110" s="110"/>
      <c r="C110" s="287"/>
      <c r="D110" s="111">
        <f t="shared" si="6"/>
        <v>0</v>
      </c>
      <c r="E110" s="287"/>
      <c r="F110" s="177"/>
    </row>
    <row r="111" spans="1:6">
      <c r="A111" s="250"/>
      <c r="B111" s="110"/>
      <c r="C111" s="287"/>
      <c r="D111" s="111">
        <f t="shared" si="6"/>
        <v>0</v>
      </c>
      <c r="E111" s="287"/>
      <c r="F111" s="177"/>
    </row>
    <row r="112" spans="1:6">
      <c r="A112" s="250"/>
      <c r="B112" s="110"/>
      <c r="C112" s="287"/>
      <c r="D112" s="111">
        <f t="shared" si="6"/>
        <v>0</v>
      </c>
      <c r="E112" s="287"/>
      <c r="F112" s="177"/>
    </row>
    <row r="113" spans="1:6">
      <c r="A113" s="250"/>
      <c r="B113" s="110"/>
      <c r="C113" s="287"/>
      <c r="D113" s="111">
        <f t="shared" si="6"/>
        <v>0</v>
      </c>
      <c r="E113" s="287"/>
      <c r="F113" s="177"/>
    </row>
    <row r="114" spans="1:6">
      <c r="A114" s="250"/>
      <c r="B114" s="110"/>
      <c r="C114" s="287"/>
      <c r="D114" s="111">
        <f t="shared" si="6"/>
        <v>0</v>
      </c>
      <c r="E114" s="287"/>
      <c r="F114" s="177"/>
    </row>
    <row r="115" spans="1:6">
      <c r="A115" s="250"/>
      <c r="B115" s="110"/>
      <c r="C115" s="287"/>
      <c r="D115" s="111">
        <f t="shared" si="6"/>
        <v>0</v>
      </c>
      <c r="E115" s="287"/>
      <c r="F115" s="177"/>
    </row>
    <row r="116" spans="1:6">
      <c r="A116" s="250"/>
      <c r="B116" s="110"/>
      <c r="C116" s="287"/>
      <c r="D116" s="111">
        <f t="shared" si="6"/>
        <v>0</v>
      </c>
      <c r="E116" s="287"/>
      <c r="F116" s="177"/>
    </row>
    <row r="117" spans="1:6">
      <c r="A117" s="250"/>
      <c r="B117" s="110"/>
      <c r="C117" s="287"/>
      <c r="D117" s="111">
        <f t="shared" si="6"/>
        <v>0</v>
      </c>
      <c r="E117" s="287"/>
      <c r="F117" s="177"/>
    </row>
    <row r="118" spans="1:6">
      <c r="A118" s="250"/>
      <c r="B118" s="110"/>
      <c r="C118" s="287"/>
      <c r="D118" s="111">
        <f t="shared" si="6"/>
        <v>0</v>
      </c>
      <c r="E118" s="287"/>
      <c r="F118" s="177"/>
    </row>
    <row r="119" spans="1:6">
      <c r="A119" s="250"/>
      <c r="B119" s="110"/>
      <c r="C119" s="287"/>
      <c r="D119" s="111">
        <f t="shared" si="6"/>
        <v>0</v>
      </c>
      <c r="E119" s="287"/>
      <c r="F119" s="177"/>
    </row>
    <row r="120" spans="1:6">
      <c r="A120" s="250"/>
      <c r="B120" s="110"/>
      <c r="C120" s="287"/>
      <c r="D120" s="111">
        <f t="shared" si="6"/>
        <v>0</v>
      </c>
      <c r="E120" s="287"/>
      <c r="F120" s="177"/>
    </row>
    <row r="121" spans="1:6">
      <c r="A121" s="250"/>
      <c r="B121" s="110"/>
      <c r="C121" s="287"/>
      <c r="D121" s="111">
        <f t="shared" si="6"/>
        <v>0</v>
      </c>
      <c r="E121" s="287"/>
      <c r="F121" s="177"/>
    </row>
    <row r="122" spans="1:6">
      <c r="A122" s="250"/>
      <c r="B122" s="110"/>
      <c r="C122" s="287"/>
      <c r="D122" s="111">
        <f t="shared" si="6"/>
        <v>0</v>
      </c>
      <c r="E122" s="287"/>
      <c r="F122" s="177"/>
    </row>
    <row r="123" spans="1:6">
      <c r="A123" s="250"/>
      <c r="B123" s="110"/>
      <c r="C123" s="287"/>
      <c r="D123" s="111">
        <f t="shared" si="6"/>
        <v>0</v>
      </c>
      <c r="E123" s="287"/>
      <c r="F123" s="177"/>
    </row>
    <row r="124" spans="1:6">
      <c r="A124" s="250"/>
      <c r="B124" s="110"/>
      <c r="C124" s="287"/>
      <c r="D124" s="111">
        <f t="shared" si="6"/>
        <v>0</v>
      </c>
      <c r="E124" s="287"/>
      <c r="F124" s="177"/>
    </row>
    <row r="125" spans="1:6">
      <c r="A125" s="250"/>
      <c r="B125" s="110"/>
      <c r="C125" s="287"/>
      <c r="D125" s="111">
        <f t="shared" si="6"/>
        <v>0</v>
      </c>
      <c r="E125" s="287"/>
      <c r="F125" s="177"/>
    </row>
    <row r="126" spans="1:6">
      <c r="A126" s="250"/>
      <c r="B126" s="110"/>
      <c r="C126" s="287"/>
      <c r="D126" s="111">
        <f t="shared" si="6"/>
        <v>0</v>
      </c>
      <c r="E126" s="287"/>
      <c r="F126" s="177"/>
    </row>
    <row r="127" spans="1:6">
      <c r="A127" s="250"/>
      <c r="B127" s="110"/>
      <c r="C127" s="287"/>
      <c r="D127" s="111">
        <f t="shared" si="6"/>
        <v>0</v>
      </c>
      <c r="E127" s="287"/>
      <c r="F127" s="177"/>
    </row>
    <row r="128" spans="1:6">
      <c r="A128" s="250"/>
      <c r="B128" s="110"/>
      <c r="C128" s="287"/>
      <c r="D128" s="111">
        <f t="shared" si="6"/>
        <v>0</v>
      </c>
      <c r="E128" s="287"/>
      <c r="F128" s="177"/>
    </row>
    <row r="129" spans="1:6">
      <c r="A129" s="250"/>
      <c r="B129" s="110"/>
      <c r="C129" s="287"/>
      <c r="D129" s="111">
        <f t="shared" si="6"/>
        <v>0</v>
      </c>
      <c r="E129" s="287"/>
      <c r="F129" s="177"/>
    </row>
    <row r="130" spans="1:6">
      <c r="A130" s="250"/>
      <c r="B130" s="110"/>
      <c r="C130" s="287"/>
      <c r="D130" s="111">
        <f t="shared" si="6"/>
        <v>0</v>
      </c>
      <c r="E130" s="287"/>
      <c r="F130" s="177"/>
    </row>
    <row r="131" spans="1:6">
      <c r="A131" s="250"/>
      <c r="B131" s="110"/>
      <c r="C131" s="287"/>
      <c r="D131" s="111">
        <f t="shared" si="6"/>
        <v>0</v>
      </c>
      <c r="E131" s="287"/>
      <c r="F131" s="177"/>
    </row>
    <row r="132" spans="1:6">
      <c r="A132" s="250"/>
      <c r="B132" s="110"/>
      <c r="C132" s="287"/>
      <c r="D132" s="111">
        <f t="shared" si="6"/>
        <v>0</v>
      </c>
      <c r="E132" s="287"/>
      <c r="F132" s="177"/>
    </row>
    <row r="133" spans="1:6">
      <c r="A133" s="250"/>
      <c r="B133" s="110"/>
      <c r="C133" s="287"/>
      <c r="D133" s="111">
        <f t="shared" si="6"/>
        <v>0</v>
      </c>
      <c r="E133" s="287"/>
      <c r="F133" s="177"/>
    </row>
    <row r="134" spans="1:6">
      <c r="A134" s="250"/>
      <c r="B134" s="110"/>
      <c r="C134" s="287"/>
      <c r="D134" s="111">
        <f t="shared" si="6"/>
        <v>0</v>
      </c>
      <c r="E134" s="287"/>
      <c r="F134" s="177"/>
    </row>
    <row r="135" spans="1:6">
      <c r="A135" s="250"/>
      <c r="B135" s="110"/>
      <c r="C135" s="287"/>
      <c r="D135" s="111">
        <f t="shared" si="6"/>
        <v>0</v>
      </c>
      <c r="E135" s="287"/>
      <c r="F135" s="177"/>
    </row>
    <row r="136" spans="1:6">
      <c r="A136" s="250"/>
      <c r="B136" s="110"/>
      <c r="C136" s="287"/>
      <c r="D136" s="111">
        <f t="shared" si="6"/>
        <v>0</v>
      </c>
      <c r="E136" s="287"/>
      <c r="F136" s="177"/>
    </row>
    <row r="137" spans="1:6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>
      <c r="A138" s="250"/>
      <c r="B138" s="110"/>
      <c r="C138" s="287"/>
      <c r="D138" s="111">
        <f t="shared" si="7"/>
        <v>0</v>
      </c>
      <c r="E138" s="287"/>
      <c r="F138" s="177"/>
    </row>
    <row r="139" spans="1:6">
      <c r="A139" s="250"/>
      <c r="B139" s="110"/>
      <c r="C139" s="287"/>
      <c r="D139" s="111">
        <f t="shared" si="7"/>
        <v>0</v>
      </c>
      <c r="E139" s="287"/>
      <c r="F139" s="177"/>
    </row>
    <row r="140" spans="1:6">
      <c r="A140" s="250"/>
      <c r="B140" s="110"/>
      <c r="C140" s="287"/>
      <c r="D140" s="111">
        <f t="shared" si="7"/>
        <v>0</v>
      </c>
      <c r="E140" s="287"/>
      <c r="F140" s="177"/>
    </row>
    <row r="141" spans="1:6">
      <c r="A141" s="250"/>
      <c r="B141" s="110"/>
      <c r="C141" s="287"/>
      <c r="D141" s="111">
        <f t="shared" si="7"/>
        <v>0</v>
      </c>
      <c r="E141" s="287"/>
      <c r="F141" s="177"/>
    </row>
    <row r="142" spans="1:6">
      <c r="A142" s="250"/>
      <c r="B142" s="110"/>
      <c r="C142" s="287"/>
      <c r="D142" s="111">
        <f t="shared" si="7"/>
        <v>0</v>
      </c>
      <c r="E142" s="287"/>
      <c r="F142" s="177"/>
    </row>
    <row r="143" spans="1:6">
      <c r="A143" s="250"/>
      <c r="B143" s="110"/>
      <c r="C143" s="287"/>
      <c r="D143" s="111">
        <f t="shared" si="7"/>
        <v>0</v>
      </c>
      <c r="E143" s="287"/>
      <c r="F143" s="177"/>
    </row>
    <row r="144" spans="1:6">
      <c r="A144" s="250"/>
      <c r="B144" s="110"/>
      <c r="C144" s="287"/>
      <c r="D144" s="111">
        <f t="shared" si="7"/>
        <v>0</v>
      </c>
      <c r="E144" s="287"/>
      <c r="F144" s="177"/>
    </row>
    <row r="145" spans="1:6">
      <c r="A145" s="250"/>
      <c r="B145" s="110"/>
      <c r="C145" s="287"/>
      <c r="D145" s="111">
        <f t="shared" si="7"/>
        <v>0</v>
      </c>
      <c r="E145" s="287"/>
      <c r="F145" s="177"/>
    </row>
    <row r="146" spans="1:6">
      <c r="A146" s="250"/>
      <c r="B146" s="110"/>
      <c r="C146" s="287"/>
      <c r="D146" s="111">
        <f t="shared" si="7"/>
        <v>0</v>
      </c>
      <c r="E146" s="287"/>
      <c r="F146" s="177"/>
    </row>
    <row r="147" spans="1:6">
      <c r="A147" s="250"/>
      <c r="B147" s="110"/>
      <c r="C147" s="287"/>
      <c r="D147" s="111">
        <f t="shared" si="7"/>
        <v>0</v>
      </c>
      <c r="E147" s="287"/>
      <c r="F147" s="177"/>
    </row>
    <row r="148" spans="1:6">
      <c r="A148" s="250"/>
      <c r="B148" s="110"/>
      <c r="C148" s="287"/>
      <c r="D148" s="111">
        <f t="shared" si="7"/>
        <v>0</v>
      </c>
      <c r="E148" s="287"/>
      <c r="F148" s="177"/>
    </row>
    <row r="149" spans="1:6">
      <c r="A149" s="250"/>
      <c r="B149" s="110"/>
      <c r="C149" s="287"/>
      <c r="D149" s="111">
        <f t="shared" si="7"/>
        <v>0</v>
      </c>
      <c r="E149" s="287"/>
      <c r="F149" s="177"/>
    </row>
    <row r="150" spans="1:6">
      <c r="A150" s="250"/>
      <c r="B150" s="110"/>
      <c r="C150" s="287"/>
      <c r="D150" s="111">
        <f t="shared" si="7"/>
        <v>0</v>
      </c>
      <c r="E150" s="287"/>
      <c r="F150" s="177"/>
    </row>
    <row r="151" spans="1:6">
      <c r="A151" s="250"/>
      <c r="B151" s="110"/>
      <c r="C151" s="287"/>
      <c r="D151" s="111">
        <f t="shared" si="7"/>
        <v>0</v>
      </c>
      <c r="E151" s="287"/>
      <c r="F151" s="177"/>
    </row>
    <row r="152" spans="1:6">
      <c r="A152" s="250"/>
      <c r="B152" s="110"/>
      <c r="C152" s="287"/>
      <c r="D152" s="111">
        <f t="shared" si="7"/>
        <v>0</v>
      </c>
      <c r="E152" s="287"/>
      <c r="F152" s="177"/>
    </row>
    <row r="153" spans="1:6">
      <c r="A153" s="250"/>
      <c r="B153" s="110"/>
      <c r="C153" s="287"/>
      <c r="D153" s="111">
        <f t="shared" si="7"/>
        <v>0</v>
      </c>
      <c r="E153" s="287"/>
      <c r="F153" s="177"/>
    </row>
    <row r="154" spans="1:6">
      <c r="A154" s="250"/>
      <c r="B154" s="110"/>
      <c r="C154" s="287"/>
      <c r="D154" s="111">
        <f t="shared" si="7"/>
        <v>0</v>
      </c>
      <c r="E154" s="287"/>
      <c r="F154" s="177"/>
    </row>
    <row r="155" spans="1:6">
      <c r="A155" s="250"/>
      <c r="B155" s="110"/>
      <c r="C155" s="287"/>
      <c r="D155" s="111">
        <f t="shared" si="7"/>
        <v>0</v>
      </c>
      <c r="E155" s="287"/>
      <c r="F155" s="177"/>
    </row>
    <row r="156" spans="1:6">
      <c r="A156" s="250"/>
      <c r="B156" s="110"/>
      <c r="C156" s="287"/>
      <c r="D156" s="111">
        <f t="shared" si="7"/>
        <v>0</v>
      </c>
      <c r="E156" s="287"/>
      <c r="F156" s="177"/>
    </row>
    <row r="157" spans="1:6">
      <c r="A157" s="250"/>
      <c r="B157" s="110"/>
      <c r="C157" s="287"/>
      <c r="D157" s="111">
        <f t="shared" si="7"/>
        <v>0</v>
      </c>
      <c r="E157" s="287"/>
      <c r="F157" s="177"/>
    </row>
    <row r="158" spans="1:6">
      <c r="A158" s="250"/>
      <c r="B158" s="110"/>
      <c r="C158" s="287"/>
      <c r="D158" s="111">
        <f t="shared" si="7"/>
        <v>0</v>
      </c>
      <c r="E158" s="287"/>
      <c r="F158" s="177"/>
    </row>
    <row r="159" spans="1:6">
      <c r="A159" s="250"/>
      <c r="B159" s="110"/>
      <c r="C159" s="287"/>
      <c r="D159" s="111">
        <f t="shared" si="7"/>
        <v>0</v>
      </c>
      <c r="E159" s="287"/>
      <c r="F159" s="177"/>
    </row>
    <row r="160" spans="1:6">
      <c r="A160" s="250"/>
      <c r="B160" s="110"/>
      <c r="C160" s="287"/>
      <c r="D160" s="111">
        <f>IF(F160=0,0,F160/1.17)</f>
        <v>0</v>
      </c>
      <c r="E160" s="287"/>
      <c r="F160" s="177"/>
    </row>
    <row r="161" spans="1:6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>
      <c r="A162" s="250"/>
      <c r="B162" s="110"/>
      <c r="C162" s="287"/>
      <c r="D162" s="111">
        <f t="shared" si="8"/>
        <v>0</v>
      </c>
      <c r="E162" s="287"/>
      <c r="F162" s="177"/>
    </row>
    <row r="163" spans="1:6">
      <c r="A163" s="250"/>
      <c r="B163" s="110"/>
      <c r="C163" s="287"/>
      <c r="D163" s="111">
        <f t="shared" si="8"/>
        <v>0</v>
      </c>
      <c r="E163" s="287"/>
      <c r="F163" s="177"/>
    </row>
    <row r="164" spans="1:6">
      <c r="A164" s="250"/>
      <c r="B164" s="110"/>
      <c r="C164" s="287"/>
      <c r="D164" s="111">
        <f t="shared" si="8"/>
        <v>0</v>
      </c>
      <c r="E164" s="287"/>
      <c r="F164" s="177"/>
    </row>
    <row r="165" spans="1:6">
      <c r="A165" s="250"/>
      <c r="B165" s="110"/>
      <c r="C165" s="287"/>
      <c r="D165" s="111">
        <f t="shared" si="8"/>
        <v>0</v>
      </c>
      <c r="E165" s="287"/>
      <c r="F165" s="177"/>
    </row>
    <row r="166" spans="1:6">
      <c r="A166" s="250"/>
      <c r="B166" s="110"/>
      <c r="C166" s="287"/>
      <c r="D166" s="111">
        <f t="shared" si="8"/>
        <v>0</v>
      </c>
      <c r="E166" s="287"/>
      <c r="F166" s="177"/>
    </row>
    <row r="167" spans="1:6">
      <c r="A167" s="250"/>
      <c r="B167" s="110"/>
      <c r="C167" s="287"/>
      <c r="D167" s="111">
        <f t="shared" si="8"/>
        <v>0</v>
      </c>
      <c r="E167" s="287"/>
      <c r="F167" s="177"/>
    </row>
    <row r="168" spans="1:6">
      <c r="A168" s="250"/>
      <c r="B168" s="110"/>
      <c r="C168" s="287"/>
      <c r="D168" s="111">
        <f t="shared" si="8"/>
        <v>0</v>
      </c>
      <c r="E168" s="287"/>
      <c r="F168" s="177"/>
    </row>
    <row r="169" spans="1:6">
      <c r="A169" s="250"/>
      <c r="B169" s="110"/>
      <c r="C169" s="287"/>
      <c r="D169" s="111">
        <f>+B169/1.17</f>
        <v>0</v>
      </c>
      <c r="E169" s="287"/>
      <c r="F169" s="177"/>
    </row>
    <row r="170" spans="1:6">
      <c r="A170" s="250"/>
      <c r="B170" s="110"/>
      <c r="C170" s="287"/>
      <c r="D170" s="110"/>
      <c r="E170" s="287"/>
      <c r="F170" s="177"/>
    </row>
    <row r="171" spans="1:6">
      <c r="A171" s="250"/>
      <c r="B171" s="110"/>
      <c r="C171" s="287"/>
      <c r="D171" s="110"/>
      <c r="E171" s="287"/>
      <c r="F171" s="177"/>
    </row>
    <row r="172" spans="1:6">
      <c r="A172" s="250"/>
      <c r="B172" s="110"/>
      <c r="C172" s="287"/>
      <c r="D172" s="110"/>
      <c r="E172" s="287"/>
      <c r="F172" s="177"/>
    </row>
    <row r="173" spans="1:6">
      <c r="A173" s="250"/>
      <c r="B173" s="110"/>
      <c r="C173" s="287"/>
      <c r="D173" s="110"/>
      <c r="E173" s="287"/>
      <c r="F173" s="177"/>
    </row>
    <row r="174" spans="1:6">
      <c r="A174" s="250"/>
      <c r="B174" s="110"/>
      <c r="C174" s="287"/>
      <c r="D174" s="110"/>
      <c r="E174" s="287"/>
      <c r="F174" s="177"/>
    </row>
    <row r="175" spans="1:6">
      <c r="A175" s="250"/>
      <c r="B175" s="110"/>
      <c r="C175" s="287"/>
      <c r="D175" s="110"/>
      <c r="E175" s="287"/>
      <c r="F175" s="177"/>
    </row>
    <row r="176" spans="1:6">
      <c r="A176" s="250"/>
      <c r="B176" s="110"/>
      <c r="C176" s="287"/>
      <c r="D176" s="110"/>
      <c r="E176" s="287"/>
      <c r="F176" s="177"/>
    </row>
    <row r="177" spans="1:6">
      <c r="A177" s="250"/>
      <c r="B177" s="110"/>
      <c r="C177" s="287"/>
      <c r="D177" s="110"/>
      <c r="E177" s="287"/>
      <c r="F177" s="177"/>
    </row>
    <row r="178" spans="1:6">
      <c r="A178" s="250"/>
      <c r="B178" s="110"/>
      <c r="C178" s="287"/>
      <c r="D178" s="110"/>
      <c r="E178" s="287"/>
      <c r="F178" s="177"/>
    </row>
    <row r="179" spans="1:6">
      <c r="A179" s="250"/>
      <c r="B179" s="110"/>
      <c r="C179" s="287"/>
      <c r="D179" s="110"/>
      <c r="E179" s="287"/>
      <c r="F179" s="177"/>
    </row>
    <row r="180" spans="1:6">
      <c r="A180" s="250"/>
      <c r="B180" s="110"/>
      <c r="C180" s="287"/>
      <c r="D180" s="110"/>
      <c r="E180" s="287"/>
      <c r="F180" s="177"/>
    </row>
    <row r="181" spans="1:6">
      <c r="A181" s="250"/>
      <c r="B181" s="110"/>
      <c r="C181" s="287"/>
      <c r="D181" s="110"/>
      <c r="E181" s="287"/>
      <c r="F181" s="177"/>
    </row>
    <row r="182" spans="1:6">
      <c r="A182" s="250"/>
      <c r="B182" s="110"/>
      <c r="C182" s="287"/>
      <c r="D182" s="110"/>
      <c r="E182" s="287"/>
      <c r="F182" s="177"/>
    </row>
    <row r="183" spans="1:6">
      <c r="A183" s="250"/>
      <c r="B183" s="110"/>
      <c r="C183" s="287"/>
      <c r="D183" s="110"/>
      <c r="E183" s="287"/>
      <c r="F183" s="177"/>
    </row>
    <row r="184" spans="1:6">
      <c r="A184" s="250"/>
      <c r="B184" s="110"/>
      <c r="C184" s="287"/>
      <c r="D184" s="110"/>
      <c r="E184" s="287"/>
      <c r="F184" s="177"/>
    </row>
    <row r="185" spans="1:6">
      <c r="A185" s="250"/>
      <c r="B185" s="110"/>
      <c r="C185" s="287"/>
      <c r="D185" s="110"/>
      <c r="E185" s="287"/>
      <c r="F185" s="177"/>
    </row>
    <row r="186" spans="1:6">
      <c r="A186" s="250"/>
      <c r="B186" s="110"/>
      <c r="C186" s="287"/>
      <c r="D186" s="110"/>
      <c r="E186" s="287"/>
      <c r="F186" s="177"/>
    </row>
    <row r="187" spans="1:6">
      <c r="A187" s="250"/>
      <c r="B187" s="110"/>
      <c r="C187" s="287"/>
      <c r="D187" s="110"/>
      <c r="E187" s="287"/>
      <c r="F187" s="177"/>
    </row>
    <row r="188" spans="1:6">
      <c r="A188" s="250"/>
      <c r="B188" s="110"/>
      <c r="C188" s="287"/>
      <c r="D188" s="110"/>
      <c r="E188" s="287"/>
      <c r="F188" s="177"/>
    </row>
    <row r="189" spans="1:6">
      <c r="A189" s="250"/>
      <c r="B189" s="110"/>
      <c r="C189" s="287"/>
      <c r="D189" s="110"/>
      <c r="E189" s="287"/>
      <c r="F189" s="177"/>
    </row>
    <row r="190" spans="1:6">
      <c r="A190" s="250"/>
      <c r="B190" s="110"/>
      <c r="C190" s="287"/>
      <c r="D190" s="110"/>
      <c r="E190" s="287"/>
      <c r="F190" s="177"/>
    </row>
    <row r="191" spans="1:6">
      <c r="A191" s="250"/>
      <c r="B191" s="110"/>
      <c r="C191" s="287"/>
      <c r="D191" s="110"/>
      <c r="E191" s="287"/>
      <c r="F191" s="177"/>
    </row>
    <row r="192" spans="1:6">
      <c r="A192" s="250"/>
      <c r="B192" s="110"/>
      <c r="C192" s="287"/>
      <c r="D192" s="110"/>
      <c r="E192" s="287"/>
      <c r="F192" s="177"/>
    </row>
    <row r="193" spans="1:6">
      <c r="A193" s="250"/>
      <c r="B193" s="110"/>
      <c r="C193" s="287"/>
      <c r="D193" s="110"/>
      <c r="E193" s="287"/>
      <c r="F193" s="177"/>
    </row>
    <row r="194" spans="1:6">
      <c r="A194" s="250"/>
      <c r="B194" s="110"/>
      <c r="C194" s="287"/>
      <c r="D194" s="110"/>
      <c r="E194" s="287"/>
      <c r="F194" s="177"/>
    </row>
    <row r="195" spans="1:6">
      <c r="A195" s="250"/>
      <c r="B195" s="110"/>
      <c r="C195" s="287"/>
      <c r="D195" s="110"/>
      <c r="E195" s="287"/>
      <c r="F195" s="177"/>
    </row>
    <row r="196" spans="1:6">
      <c r="A196" s="250"/>
      <c r="B196" s="110"/>
      <c r="C196" s="287"/>
      <c r="D196" s="110"/>
      <c r="E196" s="287"/>
      <c r="F196" s="177"/>
    </row>
    <row r="197" spans="1:6">
      <c r="A197" s="250"/>
      <c r="B197" s="110"/>
      <c r="C197" s="287"/>
      <c r="D197" s="110"/>
      <c r="E197" s="287"/>
      <c r="F197" s="177"/>
    </row>
    <row r="198" spans="1:6">
      <c r="A198" s="250"/>
      <c r="B198" s="110"/>
      <c r="C198" s="287"/>
      <c r="D198" s="110"/>
      <c r="E198" s="287"/>
      <c r="F198" s="177"/>
    </row>
    <row r="199" spans="1:6">
      <c r="A199" s="250"/>
      <c r="B199" s="110"/>
      <c r="C199" s="287"/>
      <c r="D199" s="110"/>
      <c r="E199" s="287"/>
      <c r="F199" s="177"/>
    </row>
    <row r="200" spans="1:6">
      <c r="A200" s="250"/>
      <c r="B200" s="110"/>
      <c r="C200" s="287"/>
      <c r="D200" s="110"/>
      <c r="E200" s="287"/>
      <c r="F200" s="177"/>
    </row>
    <row r="201" spans="1:6">
      <c r="A201" s="250"/>
      <c r="B201" s="110"/>
      <c r="C201" s="287"/>
      <c r="D201" s="110"/>
      <c r="E201" s="287"/>
      <c r="F201" s="177"/>
    </row>
    <row r="202" spans="1:6">
      <c r="A202" s="250"/>
      <c r="B202" s="110"/>
      <c r="C202" s="287"/>
      <c r="D202" s="110"/>
      <c r="E202" s="287"/>
      <c r="F202" s="177"/>
    </row>
    <row r="203" spans="1:6">
      <c r="A203" s="250"/>
      <c r="B203" s="110"/>
      <c r="C203" s="287"/>
      <c r="D203" s="110"/>
      <c r="E203" s="287"/>
      <c r="F203" s="177"/>
    </row>
    <row r="204" spans="1:6">
      <c r="A204" s="250"/>
      <c r="B204" s="110"/>
      <c r="C204" s="287"/>
      <c r="D204" s="110"/>
      <c r="E204" s="287"/>
      <c r="F204" s="177"/>
    </row>
    <row r="205" spans="1:6">
      <c r="A205" s="250"/>
      <c r="B205" s="110"/>
      <c r="C205" s="287"/>
      <c r="D205" s="110"/>
      <c r="E205" s="287"/>
      <c r="F205" s="177"/>
    </row>
    <row r="206" spans="1:6">
      <c r="A206" s="250"/>
      <c r="B206" s="110"/>
      <c r="C206" s="287"/>
      <c r="D206" s="110"/>
      <c r="E206" s="287"/>
      <c r="F206" s="177"/>
    </row>
    <row r="207" spans="1:6">
      <c r="A207" s="250"/>
      <c r="B207" s="110"/>
      <c r="C207" s="287"/>
      <c r="D207" s="110"/>
      <c r="E207" s="287"/>
      <c r="F207" s="177"/>
    </row>
    <row r="208" spans="1:6">
      <c r="A208" s="250"/>
      <c r="B208" s="110"/>
      <c r="C208" s="287"/>
      <c r="D208" s="110"/>
      <c r="E208" s="287"/>
      <c r="F208" s="177"/>
    </row>
    <row r="209" spans="1:6">
      <c r="A209" s="250"/>
      <c r="B209" s="110"/>
      <c r="C209" s="287"/>
      <c r="D209" s="110"/>
      <c r="E209" s="287"/>
      <c r="F209" s="177"/>
    </row>
    <row r="210" spans="1:6">
      <c r="A210" s="250"/>
      <c r="B210" s="110"/>
      <c r="C210" s="287"/>
      <c r="D210" s="110"/>
      <c r="E210" s="287"/>
      <c r="F210" s="177"/>
    </row>
    <row r="211" spans="1:6">
      <c r="A211" s="250"/>
      <c r="B211" s="110"/>
      <c r="C211" s="287"/>
      <c r="D211" s="110"/>
      <c r="E211" s="287"/>
      <c r="F211" s="177"/>
    </row>
    <row r="212" spans="1:6">
      <c r="A212" s="250"/>
      <c r="B212" s="110"/>
      <c r="C212" s="287"/>
      <c r="D212" s="110"/>
      <c r="E212" s="287"/>
      <c r="F212" s="177"/>
    </row>
    <row r="213" spans="1:6">
      <c r="A213" s="250"/>
      <c r="B213" s="110"/>
      <c r="C213" s="287"/>
      <c r="D213" s="110"/>
      <c r="E213" s="287"/>
      <c r="F213" s="177"/>
    </row>
    <row r="214" spans="1:6">
      <c r="A214" s="250"/>
      <c r="B214" s="110"/>
      <c r="C214" s="287"/>
      <c r="D214" s="110"/>
      <c r="E214" s="287"/>
      <c r="F214" s="177"/>
    </row>
    <row r="215" spans="1:6">
      <c r="A215" s="250"/>
      <c r="B215" s="110"/>
      <c r="C215" s="287"/>
      <c r="D215" s="110"/>
      <c r="E215" s="287"/>
      <c r="F215" s="177"/>
    </row>
    <row r="216" spans="1:6">
      <c r="A216" s="250"/>
      <c r="B216" s="110"/>
      <c r="C216" s="287"/>
      <c r="D216" s="110"/>
      <c r="E216" s="287"/>
      <c r="F216" s="177"/>
    </row>
    <row r="217" spans="1:6">
      <c r="A217" s="250"/>
      <c r="B217" s="110"/>
      <c r="C217" s="287"/>
      <c r="D217" s="110"/>
      <c r="E217" s="287"/>
      <c r="F217" s="177"/>
    </row>
    <row r="218" spans="1:6">
      <c r="A218" s="250"/>
      <c r="B218" s="110"/>
      <c r="C218" s="287"/>
      <c r="D218" s="110"/>
      <c r="E218" s="287"/>
      <c r="F218" s="177"/>
    </row>
    <row r="219" spans="1:6">
      <c r="A219" s="250"/>
      <c r="B219" s="110"/>
      <c r="C219" s="287"/>
      <c r="D219" s="110"/>
      <c r="E219" s="287"/>
      <c r="F219" s="177"/>
    </row>
    <row r="220" spans="1:6">
      <c r="A220" s="250"/>
      <c r="B220" s="110"/>
      <c r="C220" s="287"/>
      <c r="D220" s="110"/>
      <c r="E220" s="287"/>
      <c r="F220" s="177"/>
    </row>
    <row r="221" spans="1:6">
      <c r="A221" s="250"/>
      <c r="B221" s="110"/>
      <c r="C221" s="287"/>
      <c r="D221" s="110"/>
      <c r="E221" s="287"/>
      <c r="F221" s="177"/>
    </row>
    <row r="222" spans="1:6">
      <c r="A222" s="250"/>
      <c r="B222" s="110"/>
      <c r="C222" s="287"/>
      <c r="D222" s="110"/>
      <c r="E222" s="287"/>
      <c r="F222" s="177"/>
    </row>
    <row r="223" spans="1:6">
      <c r="A223" s="250"/>
      <c r="B223" s="110"/>
      <c r="C223" s="287"/>
      <c r="D223" s="110"/>
      <c r="E223" s="287"/>
      <c r="F223" s="177"/>
    </row>
    <row r="224" spans="1:6">
      <c r="A224" s="250"/>
      <c r="B224" s="110"/>
      <c r="C224" s="287"/>
      <c r="D224" s="110"/>
      <c r="E224" s="287"/>
      <c r="F224" s="177"/>
    </row>
    <row r="225" spans="1:6">
      <c r="A225" s="250"/>
      <c r="B225" s="110"/>
      <c r="C225" s="287"/>
      <c r="D225" s="110"/>
      <c r="E225" s="287"/>
      <c r="F225" s="177"/>
    </row>
    <row r="226" spans="1:6">
      <c r="A226" s="250"/>
      <c r="B226" s="110"/>
      <c r="C226" s="287"/>
      <c r="D226" s="110"/>
      <c r="E226" s="287"/>
      <c r="F226" s="177"/>
    </row>
    <row r="227" spans="1:6">
      <c r="A227" s="250"/>
      <c r="B227" s="110"/>
      <c r="C227" s="287"/>
      <c r="D227" s="110"/>
      <c r="E227" s="287"/>
      <c r="F227" s="177"/>
    </row>
    <row r="228" spans="1:6">
      <c r="A228" s="250"/>
      <c r="B228" s="110"/>
      <c r="C228" s="287"/>
      <c r="D228" s="110"/>
      <c r="E228" s="287"/>
      <c r="F228" s="177"/>
    </row>
    <row r="229" spans="1:6">
      <c r="A229" s="250"/>
      <c r="B229" s="110"/>
      <c r="C229" s="287"/>
      <c r="D229" s="110"/>
      <c r="E229" s="287"/>
      <c r="F229" s="177"/>
    </row>
    <row r="230" spans="1:6">
      <c r="A230" s="250"/>
      <c r="B230" s="110"/>
      <c r="C230" s="287"/>
      <c r="D230" s="110"/>
      <c r="E230" s="287"/>
      <c r="F230" s="177"/>
    </row>
    <row r="231" spans="1:6">
      <c r="A231" s="250"/>
      <c r="B231" s="110"/>
      <c r="C231" s="287"/>
      <c r="D231" s="110"/>
      <c r="E231" s="287"/>
      <c r="F231" s="177"/>
    </row>
    <row r="232" spans="1:6">
      <c r="A232" s="250"/>
      <c r="B232" s="110"/>
      <c r="C232" s="287"/>
      <c r="D232" s="110"/>
      <c r="E232" s="287"/>
      <c r="F232" s="177"/>
    </row>
    <row r="233" spans="1:6">
      <c r="A233" s="250"/>
      <c r="B233" s="110"/>
      <c r="C233" s="287"/>
      <c r="D233" s="110"/>
      <c r="E233" s="287"/>
      <c r="F233" s="177"/>
    </row>
    <row r="234" spans="1:6">
      <c r="A234" s="250"/>
      <c r="B234" s="110"/>
      <c r="C234" s="287"/>
      <c r="D234" s="110"/>
      <c r="E234" s="287"/>
      <c r="F234" s="177"/>
    </row>
    <row r="235" spans="1:6">
      <c r="A235" s="250"/>
      <c r="B235" s="110"/>
      <c r="C235" s="287"/>
      <c r="D235" s="110"/>
      <c r="E235" s="287"/>
      <c r="F235" s="177"/>
    </row>
    <row r="236" spans="1:6">
      <c r="A236" s="250"/>
      <c r="B236" s="110"/>
      <c r="C236" s="287"/>
      <c r="D236" s="110"/>
      <c r="E236" s="287"/>
      <c r="F236" s="177"/>
    </row>
    <row r="237" spans="1:6">
      <c r="A237" s="250"/>
      <c r="B237" s="110"/>
      <c r="C237" s="287"/>
      <c r="D237" s="110"/>
      <c r="E237" s="287"/>
      <c r="F237" s="177"/>
    </row>
    <row r="238" spans="1:6">
      <c r="A238" s="250"/>
      <c r="B238" s="110"/>
      <c r="C238" s="287"/>
      <c r="D238" s="110"/>
      <c r="E238" s="287"/>
      <c r="F238" s="177"/>
    </row>
    <row r="239" spans="1:6">
      <c r="A239" s="250"/>
      <c r="B239" s="110"/>
      <c r="C239" s="287"/>
      <c r="D239" s="110"/>
      <c r="E239" s="287"/>
      <c r="F239" s="177"/>
    </row>
    <row r="240" spans="1:6">
      <c r="A240" s="250"/>
      <c r="B240" s="110"/>
      <c r="C240" s="287"/>
      <c r="D240" s="110"/>
      <c r="E240" s="287"/>
      <c r="F240" s="177"/>
    </row>
    <row r="241" spans="1:6">
      <c r="A241" s="250"/>
      <c r="B241" s="110"/>
      <c r="C241" s="287"/>
      <c r="D241" s="110"/>
      <c r="E241" s="287"/>
      <c r="F241" s="177"/>
    </row>
    <row r="242" spans="1:6">
      <c r="A242" s="250"/>
      <c r="B242" s="110"/>
      <c r="C242" s="287"/>
      <c r="D242" s="110"/>
      <c r="E242" s="287"/>
      <c r="F242" s="177"/>
    </row>
    <row r="243" spans="1:6">
      <c r="A243" s="250"/>
      <c r="B243" s="110"/>
      <c r="C243" s="287"/>
      <c r="D243" s="110"/>
      <c r="E243" s="287"/>
      <c r="F243" s="177"/>
    </row>
    <row r="244" spans="1:6">
      <c r="A244" s="250"/>
      <c r="B244" s="110"/>
      <c r="C244" s="287"/>
      <c r="D244" s="110"/>
      <c r="E244" s="287"/>
      <c r="F244" s="177"/>
    </row>
    <row r="245" spans="1:6">
      <c r="A245" s="250"/>
      <c r="B245" s="110"/>
      <c r="C245" s="287"/>
      <c r="D245" s="110"/>
      <c r="E245" s="287"/>
      <c r="F245" s="177"/>
    </row>
    <row r="246" spans="1:6">
      <c r="A246" s="250"/>
      <c r="B246" s="110"/>
      <c r="C246" s="287"/>
      <c r="D246" s="110"/>
      <c r="E246" s="287"/>
      <c r="F246" s="177"/>
    </row>
    <row r="247" spans="1:6">
      <c r="A247" s="250"/>
      <c r="B247" s="110"/>
      <c r="C247" s="287"/>
      <c r="D247" s="110"/>
      <c r="E247" s="287"/>
      <c r="F247" s="177"/>
    </row>
    <row r="248" spans="1:6">
      <c r="A248" s="250"/>
      <c r="B248" s="110"/>
      <c r="C248" s="287"/>
      <c r="D248" s="110"/>
      <c r="E248" s="287"/>
      <c r="F248" s="177"/>
    </row>
    <row r="249" spans="1:6">
      <c r="A249" s="250"/>
      <c r="B249" s="110"/>
      <c r="C249" s="287"/>
      <c r="D249" s="110"/>
      <c r="E249" s="287"/>
      <c r="F249" s="177"/>
    </row>
    <row r="250" spans="1:6">
      <c r="A250" s="250"/>
      <c r="B250" s="110"/>
      <c r="C250" s="287"/>
      <c r="D250" s="110"/>
      <c r="E250" s="287"/>
      <c r="F250" s="177"/>
    </row>
    <row r="251" spans="1:6">
      <c r="A251" s="250"/>
      <c r="B251" s="110"/>
      <c r="C251" s="287"/>
      <c r="D251" s="110"/>
      <c r="E251" s="287"/>
      <c r="F251" s="177"/>
    </row>
    <row r="252" spans="1:6">
      <c r="A252" s="250"/>
      <c r="B252" s="110"/>
      <c r="C252" s="287"/>
      <c r="D252" s="110"/>
      <c r="E252" s="287"/>
      <c r="F252" s="177"/>
    </row>
    <row r="253" spans="1:6">
      <c r="A253" s="250"/>
      <c r="B253" s="110"/>
      <c r="C253" s="287"/>
      <c r="D253" s="110"/>
      <c r="E253" s="287"/>
      <c r="F253" s="177"/>
    </row>
    <row r="254" spans="1:6">
      <c r="A254" s="250"/>
      <c r="B254" s="110"/>
      <c r="C254" s="287"/>
      <c r="D254" s="110"/>
      <c r="E254" s="287"/>
      <c r="F254" s="177"/>
    </row>
    <row r="255" spans="1:6">
      <c r="A255" s="250"/>
      <c r="B255" s="110"/>
      <c r="C255" s="287"/>
      <c r="D255" s="110"/>
      <c r="E255" s="287"/>
      <c r="F255" s="177"/>
    </row>
    <row r="256" spans="1:6">
      <c r="A256" s="250"/>
      <c r="B256" s="110"/>
      <c r="C256" s="287"/>
      <c r="D256" s="110"/>
      <c r="E256" s="287"/>
      <c r="F256" s="177"/>
    </row>
    <row r="257" spans="1:6">
      <c r="A257" s="250"/>
      <c r="B257" s="110"/>
      <c r="C257" s="287"/>
      <c r="D257" s="110"/>
      <c r="E257" s="287"/>
      <c r="F257" s="177"/>
    </row>
    <row r="258" spans="1:6">
      <c r="A258" s="250"/>
      <c r="B258" s="110"/>
      <c r="C258" s="287"/>
      <c r="D258" s="110"/>
      <c r="E258" s="287"/>
      <c r="F258" s="177"/>
    </row>
    <row r="259" spans="1:6">
      <c r="A259" s="250"/>
      <c r="B259" s="110"/>
      <c r="C259" s="287"/>
      <c r="D259" s="110"/>
      <c r="E259" s="287"/>
      <c r="F259" s="177"/>
    </row>
    <row r="260" spans="1:6">
      <c r="A260" s="250"/>
      <c r="B260" s="110"/>
      <c r="C260" s="287"/>
      <c r="D260" s="110"/>
      <c r="E260" s="287"/>
      <c r="F260" s="177"/>
    </row>
    <row r="261" spans="1:6">
      <c r="A261" s="250"/>
      <c r="B261" s="110"/>
      <c r="C261" s="287"/>
      <c r="D261" s="110"/>
      <c r="E261" s="287"/>
      <c r="F261" s="177"/>
    </row>
    <row r="262" spans="1:6">
      <c r="A262" s="250"/>
      <c r="B262" s="110"/>
      <c r="C262" s="287"/>
      <c r="D262" s="110"/>
      <c r="E262" s="287"/>
      <c r="F262" s="177"/>
    </row>
    <row r="263" spans="1:6">
      <c r="A263" s="250"/>
      <c r="B263" s="110"/>
      <c r="C263" s="287"/>
      <c r="D263" s="110"/>
      <c r="E263" s="287"/>
      <c r="F263" s="177"/>
    </row>
    <row r="264" spans="1:6">
      <c r="A264" s="250"/>
      <c r="B264" s="110"/>
      <c r="C264" s="287"/>
      <c r="D264" s="110"/>
      <c r="E264" s="287"/>
      <c r="F264" s="177"/>
    </row>
    <row r="265" spans="1:6">
      <c r="A265" s="250"/>
      <c r="B265" s="110"/>
      <c r="C265" s="287"/>
      <c r="D265" s="110"/>
      <c r="E265" s="287"/>
      <c r="F265" s="177"/>
    </row>
    <row r="266" spans="1:6">
      <c r="A266" s="250"/>
      <c r="B266" s="110"/>
      <c r="C266" s="287"/>
      <c r="D266" s="110"/>
      <c r="E266" s="287"/>
      <c r="F266" s="177"/>
    </row>
    <row r="267" spans="1:6">
      <c r="A267" s="250"/>
      <c r="B267" s="110"/>
      <c r="C267" s="287"/>
      <c r="D267" s="110"/>
      <c r="E267" s="287"/>
      <c r="F267" s="177"/>
    </row>
    <row r="268" spans="1:6">
      <c r="A268" s="250"/>
      <c r="B268" s="110"/>
      <c r="C268" s="287"/>
      <c r="D268" s="110"/>
      <c r="E268" s="287"/>
      <c r="F268" s="177"/>
    </row>
    <row r="269" spans="1:6">
      <c r="A269" s="250"/>
      <c r="B269" s="110"/>
      <c r="C269" s="287"/>
      <c r="D269" s="110"/>
      <c r="E269" s="287"/>
      <c r="F269" s="177"/>
    </row>
    <row r="270" spans="1:6">
      <c r="A270" s="250"/>
      <c r="B270" s="110"/>
      <c r="C270" s="287"/>
      <c r="D270" s="110"/>
      <c r="E270" s="287"/>
      <c r="F270" s="177"/>
    </row>
    <row r="271" spans="1:6">
      <c r="A271" s="250"/>
      <c r="B271" s="110"/>
      <c r="C271" s="287"/>
      <c r="D271" s="110"/>
      <c r="E271" s="287"/>
      <c r="F271" s="177"/>
    </row>
    <row r="272" spans="1:6">
      <c r="A272" s="250"/>
      <c r="B272" s="110"/>
      <c r="C272" s="287"/>
      <c r="D272" s="110"/>
      <c r="E272" s="287"/>
      <c r="F272" s="177"/>
    </row>
    <row r="273" spans="1:6">
      <c r="A273" s="250"/>
      <c r="B273" s="110"/>
      <c r="C273" s="287"/>
      <c r="D273" s="110"/>
      <c r="E273" s="287"/>
      <c r="F273" s="177"/>
    </row>
    <row r="274" spans="1:6">
      <c r="A274" s="250"/>
      <c r="B274" s="110"/>
      <c r="C274" s="287"/>
      <c r="D274" s="110"/>
      <c r="E274" s="287"/>
      <c r="F274" s="177"/>
    </row>
    <row r="275" spans="1:6">
      <c r="A275" s="250"/>
      <c r="B275" s="110"/>
      <c r="C275" s="287"/>
      <c r="D275" s="110"/>
      <c r="E275" s="287"/>
      <c r="F275" s="177"/>
    </row>
    <row r="276" spans="1:6">
      <c r="A276" s="250"/>
      <c r="B276" s="110"/>
      <c r="C276" s="287"/>
      <c r="D276" s="110"/>
      <c r="E276" s="287"/>
      <c r="F276" s="177"/>
    </row>
    <row r="277" spans="1:6">
      <c r="A277" s="250"/>
      <c r="B277" s="110"/>
      <c r="C277" s="287"/>
      <c r="D277" s="110"/>
      <c r="E277" s="287"/>
      <c r="F277" s="177"/>
    </row>
    <row r="278" spans="1:6">
      <c r="A278" s="250"/>
      <c r="B278" s="110"/>
      <c r="C278" s="287"/>
      <c r="D278" s="110"/>
      <c r="E278" s="287"/>
      <c r="F278" s="177"/>
    </row>
    <row r="279" spans="1:6">
      <c r="A279" s="250"/>
      <c r="B279" s="110"/>
      <c r="C279" s="287"/>
      <c r="D279" s="110"/>
      <c r="E279" s="287"/>
      <c r="F279" s="177"/>
    </row>
    <row r="280" spans="1:6">
      <c r="A280" s="250"/>
      <c r="B280" s="110"/>
      <c r="C280" s="287"/>
      <c r="D280" s="110"/>
      <c r="E280" s="287"/>
      <c r="F280" s="177"/>
    </row>
    <row r="281" spans="1:6">
      <c r="A281" s="250"/>
      <c r="B281" s="110"/>
      <c r="C281" s="287"/>
      <c r="D281" s="110"/>
      <c r="E281" s="287"/>
      <c r="F281" s="177"/>
    </row>
    <row r="282" spans="1:6">
      <c r="A282" s="250"/>
      <c r="B282" s="110"/>
      <c r="C282" s="287"/>
      <c r="D282" s="110"/>
      <c r="E282" s="287"/>
      <c r="F282" s="177"/>
    </row>
    <row r="283" spans="1:6">
      <c r="A283" s="250"/>
      <c r="B283" s="110"/>
      <c r="C283" s="287"/>
      <c r="D283" s="110"/>
      <c r="E283" s="287"/>
      <c r="F283" s="177"/>
    </row>
    <row r="284" spans="1:6">
      <c r="A284" s="250"/>
      <c r="B284" s="110"/>
      <c r="C284" s="287"/>
      <c r="D284" s="110"/>
      <c r="E284" s="287"/>
      <c r="F284" s="177"/>
    </row>
    <row r="285" spans="1:6">
      <c r="A285" s="250"/>
      <c r="B285" s="110"/>
      <c r="C285" s="287"/>
      <c r="D285" s="110"/>
      <c r="E285" s="287"/>
      <c r="F285" s="177"/>
    </row>
    <row r="286" spans="1:6">
      <c r="A286" s="250"/>
      <c r="B286" s="110"/>
      <c r="C286" s="287"/>
      <c r="D286" s="110"/>
      <c r="E286" s="287"/>
      <c r="F286" s="177"/>
    </row>
    <row r="287" spans="1:6">
      <c r="A287" s="250"/>
      <c r="B287" s="110"/>
      <c r="C287" s="287"/>
      <c r="D287" s="110"/>
      <c r="E287" s="287"/>
      <c r="F287" s="177"/>
    </row>
    <row r="288" spans="1:6">
      <c r="A288" s="250"/>
      <c r="B288" s="110"/>
      <c r="C288" s="287"/>
      <c r="D288" s="110"/>
      <c r="E288" s="287"/>
      <c r="F288" s="177"/>
    </row>
    <row r="289" spans="1:6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>
      <c r="A72" s="250"/>
      <c r="B72" s="110"/>
      <c r="C72" s="287"/>
      <c r="D72" s="111">
        <f t="shared" si="2"/>
        <v>0</v>
      </c>
      <c r="E72" s="287"/>
      <c r="F72" s="177"/>
    </row>
    <row r="73" spans="1:7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>
      <c r="A74" s="250"/>
      <c r="B74" s="110"/>
      <c r="C74" s="287"/>
      <c r="D74" s="111">
        <f t="shared" si="4"/>
        <v>0</v>
      </c>
      <c r="E74" s="287"/>
      <c r="F74" s="177"/>
    </row>
    <row r="75" spans="1:7">
      <c r="A75" s="250"/>
      <c r="B75" s="110"/>
      <c r="C75" s="287"/>
      <c r="D75" s="111">
        <f t="shared" si="4"/>
        <v>0</v>
      </c>
      <c r="E75" s="287"/>
      <c r="F75" s="177"/>
    </row>
    <row r="76" spans="1:7">
      <c r="A76" s="250"/>
      <c r="B76" s="110"/>
      <c r="C76" s="287"/>
      <c r="D76" s="111">
        <f t="shared" si="4"/>
        <v>0</v>
      </c>
      <c r="E76" s="287"/>
      <c r="F76" s="177"/>
    </row>
    <row r="77" spans="1:7">
      <c r="A77" s="250"/>
      <c r="B77" s="110"/>
      <c r="C77" s="287"/>
      <c r="D77" s="111">
        <f t="shared" si="4"/>
        <v>0</v>
      </c>
      <c r="E77" s="287"/>
      <c r="F77" s="177"/>
    </row>
    <row r="78" spans="1:7">
      <c r="A78" s="250"/>
      <c r="B78" s="110"/>
      <c r="C78" s="287"/>
      <c r="D78" s="111">
        <f t="shared" si="4"/>
        <v>0</v>
      </c>
      <c r="E78" s="287"/>
      <c r="F78" s="177"/>
    </row>
    <row r="79" spans="1:7">
      <c r="A79" s="250"/>
      <c r="B79" s="110"/>
      <c r="C79" s="287"/>
      <c r="D79" s="111">
        <f t="shared" si="4"/>
        <v>0</v>
      </c>
      <c r="E79" s="287"/>
      <c r="F79" s="177"/>
    </row>
    <row r="80" spans="1:7">
      <c r="A80" s="250"/>
      <c r="B80" s="110"/>
      <c r="C80" s="287"/>
      <c r="D80" s="111">
        <f t="shared" si="4"/>
        <v>0</v>
      </c>
      <c r="E80" s="287"/>
      <c r="F80" s="177"/>
    </row>
    <row r="81" spans="1:6">
      <c r="A81" s="250"/>
      <c r="B81" s="110"/>
      <c r="C81" s="287"/>
      <c r="D81" s="111">
        <f t="shared" si="4"/>
        <v>0</v>
      </c>
      <c r="E81" s="287"/>
      <c r="F81" s="177"/>
    </row>
    <row r="82" spans="1:6">
      <c r="A82" s="250"/>
      <c r="B82" s="110"/>
      <c r="C82" s="287"/>
      <c r="D82" s="111">
        <f t="shared" si="4"/>
        <v>0</v>
      </c>
      <c r="E82" s="287"/>
      <c r="F82" s="177"/>
    </row>
    <row r="83" spans="1:6">
      <c r="A83" s="250"/>
      <c r="B83" s="110"/>
      <c r="C83" s="287"/>
      <c r="D83" s="111">
        <f t="shared" si="4"/>
        <v>0</v>
      </c>
      <c r="E83" s="287"/>
      <c r="F83" s="177"/>
    </row>
    <row r="84" spans="1:6">
      <c r="A84" s="250"/>
      <c r="B84" s="110"/>
      <c r="C84" s="287"/>
      <c r="D84" s="111">
        <f t="shared" si="4"/>
        <v>0</v>
      </c>
      <c r="E84" s="287"/>
      <c r="F84" s="177"/>
    </row>
    <row r="85" spans="1:6">
      <c r="A85" s="250"/>
      <c r="B85" s="110"/>
      <c r="C85" s="287"/>
      <c r="D85" s="111">
        <f t="shared" si="4"/>
        <v>0</v>
      </c>
      <c r="E85" s="287"/>
      <c r="F85" s="177"/>
    </row>
    <row r="86" spans="1:6">
      <c r="A86" s="250"/>
      <c r="B86" s="110"/>
      <c r="C86" s="287"/>
      <c r="D86" s="111">
        <f t="shared" si="4"/>
        <v>0</v>
      </c>
      <c r="E86" s="287"/>
      <c r="F86" s="177"/>
    </row>
    <row r="87" spans="1:6">
      <c r="A87" s="250"/>
      <c r="B87" s="110"/>
      <c r="C87" s="287"/>
      <c r="D87" s="111">
        <f t="shared" si="4"/>
        <v>0</v>
      </c>
      <c r="E87" s="287"/>
      <c r="F87" s="177"/>
    </row>
    <row r="88" spans="1:6">
      <c r="A88" s="250"/>
      <c r="B88" s="110"/>
      <c r="C88" s="287"/>
      <c r="D88" s="111">
        <f t="shared" si="4"/>
        <v>0</v>
      </c>
      <c r="E88" s="287"/>
      <c r="F88" s="177"/>
    </row>
    <row r="89" spans="1:6">
      <c r="A89" s="250"/>
      <c r="B89" s="110"/>
      <c r="C89" s="287"/>
      <c r="D89" s="111">
        <f t="shared" si="4"/>
        <v>0</v>
      </c>
      <c r="E89" s="287"/>
      <c r="F89" s="177"/>
    </row>
    <row r="90" spans="1:6">
      <c r="A90" s="250"/>
      <c r="B90" s="110"/>
      <c r="C90" s="287"/>
      <c r="D90" s="111">
        <f t="shared" si="4"/>
        <v>0</v>
      </c>
      <c r="E90" s="287"/>
      <c r="F90" s="177"/>
    </row>
    <row r="91" spans="1:6">
      <c r="A91" s="250"/>
      <c r="B91" s="110"/>
      <c r="C91" s="287"/>
      <c r="D91" s="111">
        <f t="shared" si="4"/>
        <v>0</v>
      </c>
      <c r="E91" s="287"/>
      <c r="F91" s="177"/>
    </row>
    <row r="92" spans="1:6">
      <c r="A92" s="250"/>
      <c r="B92" s="110"/>
      <c r="C92" s="287"/>
      <c r="D92" s="111">
        <f t="shared" si="4"/>
        <v>0</v>
      </c>
      <c r="E92" s="287"/>
      <c r="F92" s="177"/>
    </row>
    <row r="93" spans="1:6">
      <c r="A93" s="250"/>
      <c r="B93" s="110"/>
      <c r="C93" s="287"/>
      <c r="D93" s="111">
        <f t="shared" si="4"/>
        <v>0</v>
      </c>
      <c r="E93" s="287"/>
      <c r="F93" s="177"/>
    </row>
    <row r="94" spans="1:6">
      <c r="A94" s="250"/>
      <c r="B94" s="110"/>
      <c r="C94" s="287"/>
      <c r="D94" s="111">
        <f t="shared" si="4"/>
        <v>0</v>
      </c>
      <c r="E94" s="287"/>
      <c r="F94" s="177"/>
    </row>
    <row r="95" spans="1:6">
      <c r="A95" s="250"/>
      <c r="B95" s="110"/>
      <c r="C95" s="287"/>
      <c r="D95" s="111">
        <f t="shared" si="4"/>
        <v>0</v>
      </c>
      <c r="E95" s="287"/>
      <c r="F95" s="177"/>
    </row>
    <row r="96" spans="1:6">
      <c r="A96" s="250"/>
      <c r="B96" s="110"/>
      <c r="C96" s="287"/>
      <c r="D96" s="111">
        <f t="shared" si="4"/>
        <v>0</v>
      </c>
      <c r="E96" s="287"/>
      <c r="F96" s="177"/>
    </row>
    <row r="97" spans="1:6">
      <c r="A97" s="250"/>
      <c r="B97" s="110"/>
      <c r="C97" s="287"/>
      <c r="D97" s="111">
        <f t="shared" si="4"/>
        <v>0</v>
      </c>
      <c r="E97" s="287"/>
      <c r="F97" s="177"/>
    </row>
    <row r="98" spans="1:6">
      <c r="A98" s="250"/>
      <c r="B98" s="110"/>
      <c r="C98" s="287"/>
      <c r="D98" s="111">
        <f t="shared" si="4"/>
        <v>0</v>
      </c>
      <c r="E98" s="287"/>
      <c r="F98" s="177"/>
    </row>
    <row r="99" spans="1:6">
      <c r="A99" s="250"/>
      <c r="B99" s="110"/>
      <c r="C99" s="287"/>
      <c r="D99" s="111">
        <f t="shared" si="4"/>
        <v>0</v>
      </c>
      <c r="E99" s="287"/>
      <c r="F99" s="177"/>
    </row>
    <row r="100" spans="1:6">
      <c r="A100" s="250"/>
      <c r="B100" s="110"/>
      <c r="C100" s="287"/>
      <c r="D100" s="111">
        <f t="shared" si="4"/>
        <v>0</v>
      </c>
      <c r="E100" s="287"/>
      <c r="F100" s="177"/>
    </row>
    <row r="101" spans="1:6">
      <c r="A101" s="250"/>
      <c r="B101" s="110"/>
      <c r="C101" s="287"/>
      <c r="D101" s="111">
        <f t="shared" si="4"/>
        <v>0</v>
      </c>
      <c r="E101" s="287"/>
      <c r="F101" s="177"/>
    </row>
    <row r="102" spans="1:6">
      <c r="A102" s="250"/>
      <c r="B102" s="110"/>
      <c r="C102" s="287"/>
      <c r="D102" s="111">
        <f t="shared" si="4"/>
        <v>0</v>
      </c>
      <c r="E102" s="287"/>
      <c r="F102" s="177"/>
    </row>
    <row r="103" spans="1:6">
      <c r="A103" s="250"/>
      <c r="B103" s="110"/>
      <c r="C103" s="287"/>
      <c r="D103" s="111">
        <f t="shared" si="4"/>
        <v>0</v>
      </c>
      <c r="E103" s="287"/>
      <c r="F103" s="177"/>
    </row>
    <row r="104" spans="1:6">
      <c r="A104" s="250"/>
      <c r="B104" s="110"/>
      <c r="C104" s="287"/>
      <c r="D104" s="111">
        <f t="shared" si="4"/>
        <v>0</v>
      </c>
      <c r="E104" s="287"/>
      <c r="F104" s="177"/>
    </row>
    <row r="105" spans="1:6">
      <c r="A105" s="250"/>
      <c r="B105" s="110"/>
      <c r="C105" s="287"/>
      <c r="D105" s="111">
        <f t="shared" si="4"/>
        <v>0</v>
      </c>
      <c r="E105" s="287"/>
      <c r="F105" s="177"/>
    </row>
    <row r="106" spans="1:6">
      <c r="A106" s="250"/>
      <c r="B106" s="110"/>
      <c r="C106" s="287"/>
      <c r="D106" s="111">
        <f t="shared" si="4"/>
        <v>0</v>
      </c>
      <c r="E106" s="287"/>
      <c r="F106" s="177"/>
    </row>
    <row r="107" spans="1:6">
      <c r="A107" s="250"/>
      <c r="B107" s="110"/>
      <c r="C107" s="287"/>
      <c r="D107" s="111">
        <f t="shared" si="4"/>
        <v>0</v>
      </c>
      <c r="E107" s="287"/>
      <c r="F107" s="177"/>
    </row>
    <row r="108" spans="1:6">
      <c r="A108" s="250"/>
      <c r="B108" s="110"/>
      <c r="C108" s="287"/>
      <c r="D108" s="111">
        <f t="shared" si="4"/>
        <v>0</v>
      </c>
      <c r="E108" s="287"/>
      <c r="F108" s="177"/>
    </row>
    <row r="109" spans="1:6">
      <c r="A109" s="250"/>
      <c r="B109" s="110"/>
      <c r="C109" s="287"/>
      <c r="D109" s="111">
        <f t="shared" si="4"/>
        <v>0</v>
      </c>
      <c r="E109" s="287"/>
      <c r="F109" s="177"/>
    </row>
    <row r="110" spans="1:6">
      <c r="A110" s="250"/>
      <c r="B110" s="110"/>
      <c r="C110" s="287"/>
      <c r="D110" s="111">
        <f t="shared" si="4"/>
        <v>0</v>
      </c>
      <c r="E110" s="287"/>
      <c r="F110" s="177"/>
    </row>
    <row r="111" spans="1:6">
      <c r="A111" s="250"/>
      <c r="B111" s="110"/>
      <c r="C111" s="287"/>
      <c r="D111" s="111">
        <f t="shared" si="4"/>
        <v>0</v>
      </c>
      <c r="E111" s="287"/>
      <c r="F111" s="177"/>
    </row>
    <row r="112" spans="1:6">
      <c r="A112" s="250"/>
      <c r="B112" s="110"/>
      <c r="C112" s="287"/>
      <c r="D112" s="111">
        <f t="shared" si="4"/>
        <v>0</v>
      </c>
      <c r="E112" s="287"/>
      <c r="F112" s="177"/>
    </row>
    <row r="113" spans="1:6">
      <c r="A113" s="250"/>
      <c r="B113" s="110"/>
      <c r="C113" s="287"/>
      <c r="D113" s="111">
        <f t="shared" si="4"/>
        <v>0</v>
      </c>
      <c r="E113" s="287"/>
      <c r="F113" s="177"/>
    </row>
    <row r="114" spans="1:6">
      <c r="A114" s="250"/>
      <c r="B114" s="110"/>
      <c r="C114" s="287"/>
      <c r="D114" s="111">
        <f t="shared" si="4"/>
        <v>0</v>
      </c>
      <c r="E114" s="287"/>
      <c r="F114" s="177"/>
    </row>
    <row r="115" spans="1:6">
      <c r="A115" s="250"/>
      <c r="B115" s="110"/>
      <c r="C115" s="287"/>
      <c r="D115" s="111">
        <f t="shared" si="4"/>
        <v>0</v>
      </c>
      <c r="E115" s="287"/>
      <c r="F115" s="177"/>
    </row>
    <row r="116" spans="1:6">
      <c r="A116" s="250"/>
      <c r="B116" s="110"/>
      <c r="C116" s="287"/>
      <c r="D116" s="111">
        <f t="shared" si="4"/>
        <v>0</v>
      </c>
      <c r="E116" s="287"/>
      <c r="F116" s="177"/>
    </row>
    <row r="117" spans="1:6">
      <c r="A117" s="250"/>
      <c r="B117" s="110"/>
      <c r="C117" s="287"/>
      <c r="D117" s="111">
        <f t="shared" si="4"/>
        <v>0</v>
      </c>
      <c r="E117" s="287"/>
      <c r="F117" s="177"/>
    </row>
    <row r="118" spans="1:6">
      <c r="A118" s="250"/>
      <c r="B118" s="110"/>
      <c r="C118" s="287"/>
      <c r="D118" s="111">
        <f t="shared" si="4"/>
        <v>0</v>
      </c>
      <c r="E118" s="287"/>
      <c r="F118" s="177"/>
    </row>
    <row r="119" spans="1:6">
      <c r="A119" s="250"/>
      <c r="B119" s="110"/>
      <c r="C119" s="287"/>
      <c r="D119" s="111">
        <f t="shared" si="4"/>
        <v>0</v>
      </c>
      <c r="E119" s="287"/>
      <c r="F119" s="177"/>
    </row>
    <row r="120" spans="1:6">
      <c r="A120" s="250"/>
      <c r="B120" s="110"/>
      <c r="C120" s="287"/>
      <c r="D120" s="111">
        <f t="shared" si="4"/>
        <v>0</v>
      </c>
      <c r="E120" s="287"/>
      <c r="F120" s="177"/>
    </row>
    <row r="121" spans="1:6">
      <c r="A121" s="250"/>
      <c r="B121" s="110"/>
      <c r="C121" s="287"/>
      <c r="D121" s="111">
        <f t="shared" si="4"/>
        <v>0</v>
      </c>
      <c r="E121" s="287"/>
      <c r="F121" s="177"/>
    </row>
    <row r="122" spans="1:6">
      <c r="A122" s="250"/>
      <c r="B122" s="110"/>
      <c r="C122" s="287"/>
      <c r="D122" s="111">
        <f t="shared" si="4"/>
        <v>0</v>
      </c>
      <c r="E122" s="287"/>
      <c r="F122" s="177"/>
    </row>
    <row r="123" spans="1:6">
      <c r="A123" s="250"/>
      <c r="B123" s="110"/>
      <c r="C123" s="287"/>
      <c r="D123" s="111">
        <f t="shared" si="4"/>
        <v>0</v>
      </c>
      <c r="E123" s="287"/>
      <c r="F123" s="177"/>
    </row>
    <row r="124" spans="1:6">
      <c r="A124" s="250"/>
      <c r="B124" s="110"/>
      <c r="C124" s="287"/>
      <c r="D124" s="111">
        <f t="shared" si="4"/>
        <v>0</v>
      </c>
      <c r="E124" s="287"/>
      <c r="F124" s="177"/>
    </row>
    <row r="125" spans="1:6">
      <c r="A125" s="250"/>
      <c r="B125" s="110"/>
      <c r="C125" s="287"/>
      <c r="D125" s="111">
        <f t="shared" si="4"/>
        <v>0</v>
      </c>
      <c r="E125" s="287"/>
      <c r="F125" s="177"/>
    </row>
    <row r="126" spans="1:6">
      <c r="A126" s="250"/>
      <c r="B126" s="110"/>
      <c r="C126" s="287"/>
      <c r="D126" s="111">
        <f t="shared" si="4"/>
        <v>0</v>
      </c>
      <c r="E126" s="287"/>
      <c r="F126" s="177"/>
    </row>
    <row r="127" spans="1:6">
      <c r="A127" s="250"/>
      <c r="B127" s="110"/>
      <c r="C127" s="287"/>
      <c r="D127" s="111">
        <f t="shared" si="4"/>
        <v>0</v>
      </c>
      <c r="E127" s="287"/>
      <c r="F127" s="177"/>
    </row>
    <row r="128" spans="1:6">
      <c r="A128" s="250"/>
      <c r="B128" s="110"/>
      <c r="C128" s="287"/>
      <c r="D128" s="111">
        <f t="shared" si="4"/>
        <v>0</v>
      </c>
      <c r="E128" s="287"/>
      <c r="F128" s="177"/>
    </row>
    <row r="129" spans="1:6">
      <c r="A129" s="250"/>
      <c r="B129" s="110"/>
      <c r="C129" s="287"/>
      <c r="D129" s="111">
        <f t="shared" si="4"/>
        <v>0</v>
      </c>
      <c r="E129" s="287"/>
      <c r="F129" s="177"/>
    </row>
    <row r="130" spans="1:6">
      <c r="A130" s="250"/>
      <c r="B130" s="110"/>
      <c r="C130" s="287"/>
      <c r="D130" s="111">
        <f t="shared" si="4"/>
        <v>0</v>
      </c>
      <c r="E130" s="287"/>
      <c r="F130" s="177"/>
    </row>
    <row r="131" spans="1:6">
      <c r="A131" s="250"/>
      <c r="B131" s="110"/>
      <c r="C131" s="287"/>
      <c r="D131" s="111">
        <f t="shared" si="4"/>
        <v>0</v>
      </c>
      <c r="E131" s="287"/>
      <c r="F131" s="177"/>
    </row>
    <row r="132" spans="1:6">
      <c r="A132" s="250"/>
      <c r="B132" s="110"/>
      <c r="C132" s="287"/>
      <c r="D132" s="111">
        <f t="shared" si="4"/>
        <v>0</v>
      </c>
      <c r="E132" s="287"/>
      <c r="F132" s="177"/>
    </row>
    <row r="133" spans="1:6">
      <c r="A133" s="250"/>
      <c r="B133" s="110"/>
      <c r="C133" s="287"/>
      <c r="D133" s="111">
        <f t="shared" si="4"/>
        <v>0</v>
      </c>
      <c r="E133" s="287"/>
      <c r="F133" s="177"/>
    </row>
    <row r="134" spans="1:6">
      <c r="A134" s="250"/>
      <c r="B134" s="110"/>
      <c r="C134" s="287"/>
      <c r="D134" s="111">
        <f t="shared" si="4"/>
        <v>0</v>
      </c>
      <c r="E134" s="287"/>
      <c r="F134" s="177"/>
    </row>
    <row r="135" spans="1:6">
      <c r="A135" s="250"/>
      <c r="B135" s="110"/>
      <c r="C135" s="287"/>
      <c r="D135" s="111">
        <f t="shared" si="4"/>
        <v>0</v>
      </c>
      <c r="E135" s="287"/>
      <c r="F135" s="177"/>
    </row>
    <row r="136" spans="1:6">
      <c r="A136" s="250"/>
      <c r="B136" s="110"/>
      <c r="C136" s="287"/>
      <c r="D136" s="111">
        <f t="shared" si="4"/>
        <v>0</v>
      </c>
      <c r="E136" s="287"/>
      <c r="F136" s="177"/>
    </row>
    <row r="137" spans="1:6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>
      <c r="A138" s="250"/>
      <c r="B138" s="110"/>
      <c r="C138" s="287"/>
      <c r="D138" s="111">
        <f t="shared" si="5"/>
        <v>0</v>
      </c>
      <c r="E138" s="287"/>
      <c r="F138" s="177"/>
    </row>
    <row r="139" spans="1:6">
      <c r="A139" s="250"/>
      <c r="B139" s="110"/>
      <c r="C139" s="287"/>
      <c r="D139" s="111">
        <f t="shared" si="5"/>
        <v>0</v>
      </c>
      <c r="E139" s="287"/>
      <c r="F139" s="177"/>
    </row>
    <row r="140" spans="1:6">
      <c r="A140" s="250"/>
      <c r="B140" s="110"/>
      <c r="C140" s="287"/>
      <c r="D140" s="111">
        <f t="shared" si="5"/>
        <v>0</v>
      </c>
      <c r="E140" s="287"/>
      <c r="F140" s="177"/>
    </row>
    <row r="141" spans="1:6">
      <c r="A141" s="250"/>
      <c r="B141" s="110"/>
      <c r="C141" s="287"/>
      <c r="D141" s="111">
        <f t="shared" si="5"/>
        <v>0</v>
      </c>
      <c r="E141" s="287"/>
      <c r="F141" s="177"/>
    </row>
    <row r="142" spans="1:6">
      <c r="A142" s="250"/>
      <c r="B142" s="110"/>
      <c r="C142" s="287"/>
      <c r="D142" s="111">
        <f t="shared" si="5"/>
        <v>0</v>
      </c>
      <c r="E142" s="287"/>
      <c r="F142" s="177"/>
    </row>
    <row r="143" spans="1:6">
      <c r="A143" s="250"/>
      <c r="B143" s="110"/>
      <c r="C143" s="287"/>
      <c r="D143" s="111">
        <f t="shared" si="5"/>
        <v>0</v>
      </c>
      <c r="E143" s="287"/>
      <c r="F143" s="177"/>
    </row>
    <row r="144" spans="1:6">
      <c r="A144" s="250"/>
      <c r="B144" s="110"/>
      <c r="C144" s="287"/>
      <c r="D144" s="111">
        <f t="shared" si="5"/>
        <v>0</v>
      </c>
      <c r="E144" s="287"/>
      <c r="F144" s="177"/>
    </row>
    <row r="145" spans="1:6">
      <c r="A145" s="250"/>
      <c r="B145" s="110"/>
      <c r="C145" s="287"/>
      <c r="D145" s="111">
        <f t="shared" si="5"/>
        <v>0</v>
      </c>
      <c r="E145" s="287"/>
      <c r="F145" s="177"/>
    </row>
    <row r="146" spans="1:6">
      <c r="A146" s="250"/>
      <c r="B146" s="110"/>
      <c r="C146" s="287"/>
      <c r="D146" s="111">
        <f t="shared" si="5"/>
        <v>0</v>
      </c>
      <c r="E146" s="287"/>
      <c r="F146" s="177"/>
    </row>
    <row r="147" spans="1:6">
      <c r="A147" s="250"/>
      <c r="B147" s="110"/>
      <c r="C147" s="287"/>
      <c r="D147" s="111">
        <f t="shared" si="5"/>
        <v>0</v>
      </c>
      <c r="E147" s="287"/>
      <c r="F147" s="177"/>
    </row>
    <row r="148" spans="1:6">
      <c r="A148" s="250"/>
      <c r="B148" s="110"/>
      <c r="C148" s="287"/>
      <c r="D148" s="111">
        <f t="shared" si="5"/>
        <v>0</v>
      </c>
      <c r="E148" s="287"/>
      <c r="F148" s="177"/>
    </row>
    <row r="149" spans="1:6">
      <c r="A149" s="250"/>
      <c r="B149" s="110"/>
      <c r="C149" s="287"/>
      <c r="D149" s="111">
        <f t="shared" si="5"/>
        <v>0</v>
      </c>
      <c r="E149" s="287"/>
      <c r="F149" s="177"/>
    </row>
    <row r="150" spans="1:6">
      <c r="A150" s="250"/>
      <c r="B150" s="110"/>
      <c r="C150" s="287"/>
      <c r="D150" s="111">
        <f t="shared" si="5"/>
        <v>0</v>
      </c>
      <c r="E150" s="287"/>
      <c r="F150" s="177"/>
    </row>
    <row r="151" spans="1:6">
      <c r="A151" s="250"/>
      <c r="B151" s="110"/>
      <c r="C151" s="287"/>
      <c r="D151" s="111">
        <f t="shared" si="5"/>
        <v>0</v>
      </c>
      <c r="E151" s="287"/>
      <c r="F151" s="177"/>
    </row>
    <row r="152" spans="1:6">
      <c r="A152" s="250"/>
      <c r="B152" s="110"/>
      <c r="C152" s="287"/>
      <c r="D152" s="111">
        <f t="shared" si="5"/>
        <v>0</v>
      </c>
      <c r="E152" s="287"/>
      <c r="F152" s="177"/>
    </row>
    <row r="153" spans="1:6">
      <c r="A153" s="250"/>
      <c r="B153" s="110"/>
      <c r="C153" s="287"/>
      <c r="D153" s="111">
        <f t="shared" si="5"/>
        <v>0</v>
      </c>
      <c r="E153" s="287"/>
      <c r="F153" s="177"/>
    </row>
    <row r="154" spans="1:6">
      <c r="A154" s="250"/>
      <c r="B154" s="110"/>
      <c r="C154" s="287"/>
      <c r="D154" s="111">
        <f t="shared" si="5"/>
        <v>0</v>
      </c>
      <c r="E154" s="287"/>
      <c r="F154" s="177"/>
    </row>
    <row r="155" spans="1:6">
      <c r="A155" s="250"/>
      <c r="B155" s="110"/>
      <c r="C155" s="287"/>
      <c r="D155" s="111">
        <f t="shared" si="5"/>
        <v>0</v>
      </c>
      <c r="E155" s="287"/>
      <c r="F155" s="177"/>
    </row>
    <row r="156" spans="1:6">
      <c r="A156" s="250"/>
      <c r="B156" s="110"/>
      <c r="C156" s="287"/>
      <c r="D156" s="111">
        <f t="shared" si="5"/>
        <v>0</v>
      </c>
      <c r="E156" s="287"/>
      <c r="F156" s="177"/>
    </row>
    <row r="157" spans="1:6">
      <c r="A157" s="250"/>
      <c r="B157" s="110"/>
      <c r="C157" s="287"/>
      <c r="D157" s="111">
        <f t="shared" si="5"/>
        <v>0</v>
      </c>
      <c r="E157" s="287"/>
      <c r="F157" s="177"/>
    </row>
    <row r="158" spans="1:6">
      <c r="A158" s="250"/>
      <c r="B158" s="110"/>
      <c r="C158" s="287"/>
      <c r="D158" s="111">
        <f t="shared" si="5"/>
        <v>0</v>
      </c>
      <c r="E158" s="287"/>
      <c r="F158" s="177"/>
    </row>
    <row r="159" spans="1:6">
      <c r="A159" s="250"/>
      <c r="B159" s="110"/>
      <c r="C159" s="287"/>
      <c r="D159" s="111">
        <f t="shared" si="5"/>
        <v>0</v>
      </c>
      <c r="E159" s="287"/>
      <c r="F159" s="177"/>
    </row>
    <row r="160" spans="1:6">
      <c r="A160" s="250"/>
      <c r="B160" s="110"/>
      <c r="C160" s="287"/>
      <c r="D160" s="111">
        <f>IF(F160=0,0,F160/1.17)</f>
        <v>0</v>
      </c>
      <c r="E160" s="287"/>
      <c r="F160" s="177"/>
    </row>
    <row r="161" spans="1:6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>
      <c r="A162" s="250"/>
      <c r="B162" s="110"/>
      <c r="C162" s="287"/>
      <c r="D162" s="111">
        <f t="shared" si="6"/>
        <v>0</v>
      </c>
      <c r="E162" s="287"/>
      <c r="F162" s="177"/>
    </row>
    <row r="163" spans="1:6">
      <c r="A163" s="250"/>
      <c r="B163" s="110"/>
      <c r="C163" s="287"/>
      <c r="D163" s="111">
        <f t="shared" si="6"/>
        <v>0</v>
      </c>
      <c r="E163" s="287"/>
      <c r="F163" s="177"/>
    </row>
    <row r="164" spans="1:6">
      <c r="A164" s="250"/>
      <c r="B164" s="110"/>
      <c r="C164" s="287"/>
      <c r="D164" s="111">
        <f t="shared" si="6"/>
        <v>0</v>
      </c>
      <c r="E164" s="287"/>
      <c r="F164" s="177"/>
    </row>
    <row r="165" spans="1:6">
      <c r="A165" s="250"/>
      <c r="B165" s="110"/>
      <c r="C165" s="287"/>
      <c r="D165" s="111">
        <f t="shared" si="6"/>
        <v>0</v>
      </c>
      <c r="E165" s="287"/>
      <c r="F165" s="177"/>
    </row>
    <row r="166" spans="1:6">
      <c r="A166" s="250"/>
      <c r="B166" s="110"/>
      <c r="C166" s="287"/>
      <c r="D166" s="111">
        <f t="shared" si="6"/>
        <v>0</v>
      </c>
      <c r="E166" s="287"/>
      <c r="F166" s="177"/>
    </row>
    <row r="167" spans="1:6">
      <c r="A167" s="250"/>
      <c r="B167" s="110"/>
      <c r="C167" s="287"/>
      <c r="D167" s="111">
        <f t="shared" si="6"/>
        <v>0</v>
      </c>
      <c r="E167" s="287"/>
      <c r="F167" s="177"/>
    </row>
    <row r="168" spans="1:6">
      <c r="A168" s="250"/>
      <c r="B168" s="110"/>
      <c r="C168" s="287"/>
      <c r="D168" s="111">
        <f t="shared" si="6"/>
        <v>0</v>
      </c>
      <c r="E168" s="287"/>
      <c r="F168" s="177"/>
    </row>
    <row r="169" spans="1:6">
      <c r="A169" s="250"/>
      <c r="B169" s="110"/>
      <c r="C169" s="287"/>
      <c r="D169" s="111">
        <f>+B169/1.17</f>
        <v>0</v>
      </c>
      <c r="E169" s="287"/>
      <c r="F169" s="177"/>
    </row>
    <row r="170" spans="1:6">
      <c r="A170" s="250"/>
      <c r="B170" s="110"/>
      <c r="C170" s="287"/>
      <c r="D170" s="110"/>
      <c r="E170" s="287"/>
      <c r="F170" s="177"/>
    </row>
    <row r="171" spans="1:6">
      <c r="A171" s="250"/>
      <c r="B171" s="110"/>
      <c r="C171" s="287"/>
      <c r="D171" s="110"/>
      <c r="E171" s="287"/>
      <c r="F171" s="177"/>
    </row>
    <row r="172" spans="1:6">
      <c r="A172" s="250"/>
      <c r="B172" s="110"/>
      <c r="C172" s="287"/>
      <c r="D172" s="110"/>
      <c r="E172" s="287"/>
      <c r="F172" s="177"/>
    </row>
    <row r="173" spans="1:6">
      <c r="A173" s="250"/>
      <c r="B173" s="110"/>
      <c r="C173" s="287"/>
      <c r="D173" s="110"/>
      <c r="E173" s="287"/>
      <c r="F173" s="177"/>
    </row>
    <row r="174" spans="1:6">
      <c r="A174" s="250"/>
      <c r="B174" s="110"/>
      <c r="C174" s="287"/>
      <c r="D174" s="110"/>
      <c r="E174" s="287"/>
      <c r="F174" s="177"/>
    </row>
    <row r="175" spans="1:6">
      <c r="A175" s="250"/>
      <c r="B175" s="110"/>
      <c r="C175" s="287"/>
      <c r="D175" s="110"/>
      <c r="E175" s="287"/>
      <c r="F175" s="177"/>
    </row>
    <row r="176" spans="1:6">
      <c r="A176" s="250"/>
      <c r="B176" s="110"/>
      <c r="C176" s="287"/>
      <c r="D176" s="110"/>
      <c r="E176" s="287"/>
      <c r="F176" s="177"/>
    </row>
    <row r="177" spans="1:6">
      <c r="A177" s="250"/>
      <c r="B177" s="110"/>
      <c r="C177" s="287"/>
      <c r="D177" s="110"/>
      <c r="E177" s="287"/>
      <c r="F177" s="177"/>
    </row>
    <row r="178" spans="1:6">
      <c r="A178" s="250"/>
      <c r="B178" s="110"/>
      <c r="C178" s="287"/>
      <c r="D178" s="110"/>
      <c r="E178" s="287"/>
      <c r="F178" s="177"/>
    </row>
    <row r="179" spans="1:6">
      <c r="A179" s="250"/>
      <c r="B179" s="110"/>
      <c r="C179" s="287"/>
      <c r="D179" s="110"/>
      <c r="E179" s="287"/>
      <c r="F179" s="177"/>
    </row>
    <row r="180" spans="1:6">
      <c r="A180" s="250"/>
      <c r="B180" s="110"/>
      <c r="C180" s="287"/>
      <c r="D180" s="110"/>
      <c r="E180" s="287"/>
      <c r="F180" s="177"/>
    </row>
    <row r="181" spans="1:6">
      <c r="A181" s="250"/>
      <c r="B181" s="110"/>
      <c r="C181" s="287"/>
      <c r="D181" s="110"/>
      <c r="E181" s="287"/>
      <c r="F181" s="177"/>
    </row>
    <row r="182" spans="1:6">
      <c r="A182" s="250"/>
      <c r="B182" s="110"/>
      <c r="C182" s="287"/>
      <c r="D182" s="110"/>
      <c r="E182" s="287"/>
      <c r="F182" s="177"/>
    </row>
    <row r="183" spans="1:6">
      <c r="A183" s="250"/>
      <c r="B183" s="110"/>
      <c r="C183" s="287"/>
      <c r="D183" s="110"/>
      <c r="E183" s="287"/>
      <c r="F183" s="177"/>
    </row>
    <row r="184" spans="1:6">
      <c r="A184" s="250"/>
      <c r="B184" s="110"/>
      <c r="C184" s="287"/>
      <c r="D184" s="110"/>
      <c r="E184" s="287"/>
      <c r="F184" s="177"/>
    </row>
    <row r="185" spans="1:6">
      <c r="A185" s="250"/>
      <c r="B185" s="110"/>
      <c r="C185" s="287"/>
      <c r="D185" s="110"/>
      <c r="E185" s="287"/>
      <c r="F185" s="177"/>
    </row>
    <row r="186" spans="1:6">
      <c r="A186" s="250"/>
      <c r="B186" s="110"/>
      <c r="C186" s="287"/>
      <c r="D186" s="110"/>
      <c r="E186" s="287"/>
      <c r="F186" s="177"/>
    </row>
    <row r="187" spans="1:6">
      <c r="A187" s="250"/>
      <c r="B187" s="110"/>
      <c r="C187" s="287"/>
      <c r="D187" s="110"/>
      <c r="E187" s="287"/>
      <c r="F187" s="177"/>
    </row>
    <row r="188" spans="1:6">
      <c r="A188" s="250"/>
      <c r="B188" s="110"/>
      <c r="C188" s="287"/>
      <c r="D188" s="110"/>
      <c r="E188" s="287"/>
      <c r="F188" s="177"/>
    </row>
    <row r="189" spans="1:6">
      <c r="A189" s="250"/>
      <c r="B189" s="110"/>
      <c r="C189" s="287"/>
      <c r="D189" s="110"/>
      <c r="E189" s="287"/>
      <c r="F189" s="177"/>
    </row>
    <row r="190" spans="1:6">
      <c r="A190" s="250"/>
      <c r="B190" s="110"/>
      <c r="C190" s="287"/>
      <c r="D190" s="110"/>
      <c r="E190" s="287"/>
      <c r="F190" s="177"/>
    </row>
    <row r="191" spans="1:6">
      <c r="A191" s="250"/>
      <c r="B191" s="110"/>
      <c r="C191" s="287"/>
      <c r="D191" s="110"/>
      <c r="E191" s="287"/>
      <c r="F191" s="177"/>
    </row>
    <row r="192" spans="1:6">
      <c r="A192" s="250"/>
      <c r="B192" s="110"/>
      <c r="C192" s="287"/>
      <c r="D192" s="110"/>
      <c r="E192" s="287"/>
      <c r="F192" s="177"/>
    </row>
    <row r="193" spans="1:6">
      <c r="A193" s="250"/>
      <c r="B193" s="110"/>
      <c r="C193" s="287"/>
      <c r="D193" s="110"/>
      <c r="E193" s="287"/>
      <c r="F193" s="177"/>
    </row>
    <row r="194" spans="1:6">
      <c r="A194" s="250"/>
      <c r="B194" s="110"/>
      <c r="C194" s="287"/>
      <c r="D194" s="110"/>
      <c r="E194" s="287"/>
      <c r="F194" s="177"/>
    </row>
    <row r="195" spans="1:6">
      <c r="A195" s="250"/>
      <c r="B195" s="110"/>
      <c r="C195" s="287"/>
      <c r="D195" s="110"/>
      <c r="E195" s="287"/>
      <c r="F195" s="177"/>
    </row>
    <row r="196" spans="1:6">
      <c r="A196" s="250"/>
      <c r="B196" s="110"/>
      <c r="C196" s="287"/>
      <c r="D196" s="110"/>
      <c r="E196" s="287"/>
      <c r="F196" s="177"/>
    </row>
    <row r="197" spans="1:6">
      <c r="A197" s="250"/>
      <c r="B197" s="110"/>
      <c r="C197" s="287"/>
      <c r="D197" s="110"/>
      <c r="E197" s="287"/>
      <c r="F197" s="177"/>
    </row>
    <row r="198" spans="1:6">
      <c r="A198" s="250"/>
      <c r="B198" s="110"/>
      <c r="C198" s="287"/>
      <c r="D198" s="110"/>
      <c r="E198" s="287"/>
      <c r="F198" s="177"/>
    </row>
    <row r="199" spans="1:6">
      <c r="A199" s="250"/>
      <c r="B199" s="110"/>
      <c r="C199" s="287"/>
      <c r="D199" s="110"/>
      <c r="E199" s="287"/>
      <c r="F199" s="177"/>
    </row>
    <row r="200" spans="1:6">
      <c r="A200" s="250"/>
      <c r="B200" s="110"/>
      <c r="C200" s="287"/>
      <c r="D200" s="110"/>
      <c r="E200" s="287"/>
      <c r="F200" s="177"/>
    </row>
    <row r="201" spans="1:6">
      <c r="A201" s="250"/>
      <c r="B201" s="110"/>
      <c r="C201" s="287"/>
      <c r="D201" s="110"/>
      <c r="E201" s="287"/>
      <c r="F201" s="177"/>
    </row>
    <row r="202" spans="1:6">
      <c r="A202" s="250"/>
      <c r="B202" s="110"/>
      <c r="C202" s="287"/>
      <c r="D202" s="110"/>
      <c r="E202" s="287"/>
      <c r="F202" s="177"/>
    </row>
    <row r="203" spans="1:6">
      <c r="A203" s="250"/>
      <c r="B203" s="110"/>
      <c r="C203" s="287"/>
      <c r="D203" s="110"/>
      <c r="E203" s="287"/>
      <c r="F203" s="177"/>
    </row>
    <row r="204" spans="1:6">
      <c r="A204" s="250"/>
      <c r="B204" s="110"/>
      <c r="C204" s="287"/>
      <c r="D204" s="110"/>
      <c r="E204" s="287"/>
      <c r="F204" s="177"/>
    </row>
    <row r="205" spans="1:6">
      <c r="A205" s="250"/>
      <c r="B205" s="110"/>
      <c r="C205" s="287"/>
      <c r="D205" s="110"/>
      <c r="E205" s="287"/>
      <c r="F205" s="177"/>
    </row>
    <row r="206" spans="1:6">
      <c r="A206" s="250"/>
      <c r="B206" s="110"/>
      <c r="C206" s="287"/>
      <c r="D206" s="110"/>
      <c r="E206" s="287"/>
      <c r="F206" s="177"/>
    </row>
    <row r="207" spans="1:6">
      <c r="A207" s="250"/>
      <c r="B207" s="110"/>
      <c r="C207" s="287"/>
      <c r="D207" s="110"/>
      <c r="E207" s="287"/>
      <c r="F207" s="177"/>
    </row>
    <row r="208" spans="1:6">
      <c r="A208" s="250"/>
      <c r="B208" s="110"/>
      <c r="C208" s="287"/>
      <c r="D208" s="110"/>
      <c r="E208" s="287"/>
      <c r="F208" s="177"/>
    </row>
    <row r="209" spans="1:6">
      <c r="A209" s="250"/>
      <c r="B209" s="110"/>
      <c r="C209" s="287"/>
      <c r="D209" s="110"/>
      <c r="E209" s="287"/>
      <c r="F209" s="177"/>
    </row>
    <row r="210" spans="1:6">
      <c r="A210" s="250"/>
      <c r="B210" s="110"/>
      <c r="C210" s="287"/>
      <c r="D210" s="110"/>
      <c r="E210" s="287"/>
      <c r="F210" s="177"/>
    </row>
    <row r="211" spans="1:6">
      <c r="A211" s="250"/>
      <c r="B211" s="110"/>
      <c r="C211" s="287"/>
      <c r="D211" s="110"/>
      <c r="E211" s="287"/>
      <c r="F211" s="177"/>
    </row>
    <row r="212" spans="1:6">
      <c r="A212" s="250"/>
      <c r="B212" s="110"/>
      <c r="C212" s="287"/>
      <c r="D212" s="110"/>
      <c r="E212" s="287"/>
      <c r="F212" s="177"/>
    </row>
    <row r="213" spans="1:6">
      <c r="A213" s="250"/>
      <c r="B213" s="110"/>
      <c r="C213" s="287"/>
      <c r="D213" s="110"/>
      <c r="E213" s="287"/>
      <c r="F213" s="177"/>
    </row>
    <row r="214" spans="1:6">
      <c r="A214" s="250"/>
      <c r="B214" s="110"/>
      <c r="C214" s="287"/>
      <c r="D214" s="110"/>
      <c r="E214" s="287"/>
      <c r="F214" s="177"/>
    </row>
    <row r="215" spans="1:6">
      <c r="A215" s="250"/>
      <c r="B215" s="110"/>
      <c r="C215" s="287"/>
      <c r="D215" s="110"/>
      <c r="E215" s="287"/>
      <c r="F215" s="177"/>
    </row>
    <row r="216" spans="1:6">
      <c r="A216" s="250"/>
      <c r="B216" s="110"/>
      <c r="C216" s="287"/>
      <c r="D216" s="110"/>
      <c r="E216" s="287"/>
      <c r="F216" s="177"/>
    </row>
    <row r="217" spans="1:6">
      <c r="A217" s="250"/>
      <c r="B217" s="110"/>
      <c r="C217" s="287"/>
      <c r="D217" s="110"/>
      <c r="E217" s="287"/>
      <c r="F217" s="177"/>
    </row>
    <row r="218" spans="1:6">
      <c r="A218" s="250"/>
      <c r="B218" s="110"/>
      <c r="C218" s="287"/>
      <c r="D218" s="110"/>
      <c r="E218" s="287"/>
      <c r="F218" s="177"/>
    </row>
    <row r="219" spans="1:6">
      <c r="A219" s="250"/>
      <c r="B219" s="110"/>
      <c r="C219" s="287"/>
      <c r="D219" s="110"/>
      <c r="E219" s="287"/>
      <c r="F219" s="177"/>
    </row>
    <row r="220" spans="1:6">
      <c r="A220" s="250"/>
      <c r="B220" s="110"/>
      <c r="C220" s="287"/>
      <c r="D220" s="110"/>
      <c r="E220" s="287"/>
      <c r="F220" s="177"/>
    </row>
    <row r="221" spans="1:6">
      <c r="A221" s="250"/>
      <c r="B221" s="110"/>
      <c r="C221" s="287"/>
      <c r="D221" s="110"/>
      <c r="E221" s="287"/>
      <c r="F221" s="177"/>
    </row>
    <row r="222" spans="1:6">
      <c r="A222" s="250"/>
      <c r="B222" s="110"/>
      <c r="C222" s="287"/>
      <c r="D222" s="110"/>
      <c r="E222" s="287"/>
      <c r="F222" s="177"/>
    </row>
    <row r="223" spans="1:6">
      <c r="A223" s="250"/>
      <c r="B223" s="110"/>
      <c r="C223" s="287"/>
      <c r="D223" s="110"/>
      <c r="E223" s="287"/>
      <c r="F223" s="177"/>
    </row>
    <row r="224" spans="1:6">
      <c r="A224" s="250"/>
      <c r="B224" s="110"/>
      <c r="C224" s="287"/>
      <c r="D224" s="110"/>
      <c r="E224" s="287"/>
      <c r="F224" s="177"/>
    </row>
    <row r="225" spans="1:6">
      <c r="A225" s="250"/>
      <c r="B225" s="110"/>
      <c r="C225" s="287"/>
      <c r="D225" s="110"/>
      <c r="E225" s="287"/>
      <c r="F225" s="177"/>
    </row>
    <row r="226" spans="1:6">
      <c r="A226" s="250"/>
      <c r="B226" s="110"/>
      <c r="C226" s="287"/>
      <c r="D226" s="110"/>
      <c r="E226" s="287"/>
      <c r="F226" s="177"/>
    </row>
    <row r="227" spans="1:6">
      <c r="A227" s="250"/>
      <c r="B227" s="110"/>
      <c r="C227" s="287"/>
      <c r="D227" s="110"/>
      <c r="E227" s="287"/>
      <c r="F227" s="177"/>
    </row>
    <row r="228" spans="1:6">
      <c r="A228" s="250"/>
      <c r="B228" s="110"/>
      <c r="C228" s="287"/>
      <c r="D228" s="110"/>
      <c r="E228" s="287"/>
      <c r="F228" s="177"/>
    </row>
    <row r="229" spans="1:6">
      <c r="A229" s="250"/>
      <c r="B229" s="110"/>
      <c r="C229" s="287"/>
      <c r="D229" s="110"/>
      <c r="E229" s="287"/>
      <c r="F229" s="177"/>
    </row>
    <row r="230" spans="1:6">
      <c r="A230" s="250"/>
      <c r="B230" s="110"/>
      <c r="C230" s="287"/>
      <c r="D230" s="110"/>
      <c r="E230" s="287"/>
      <c r="F230" s="177"/>
    </row>
    <row r="231" spans="1:6">
      <c r="A231" s="250"/>
      <c r="B231" s="110"/>
      <c r="C231" s="287"/>
      <c r="D231" s="110"/>
      <c r="E231" s="287"/>
      <c r="F231" s="177"/>
    </row>
    <row r="232" spans="1:6">
      <c r="A232" s="250"/>
      <c r="B232" s="110"/>
      <c r="C232" s="287"/>
      <c r="D232" s="110"/>
      <c r="E232" s="287"/>
      <c r="F232" s="177"/>
    </row>
    <row r="233" spans="1:6">
      <c r="A233" s="250"/>
      <c r="B233" s="110"/>
      <c r="C233" s="287"/>
      <c r="D233" s="110"/>
      <c r="E233" s="287"/>
      <c r="F233" s="177"/>
    </row>
    <row r="234" spans="1:6">
      <c r="A234" s="250"/>
      <c r="B234" s="110"/>
      <c r="C234" s="287"/>
      <c r="D234" s="110"/>
      <c r="E234" s="287"/>
      <c r="F234" s="177"/>
    </row>
    <row r="235" spans="1:6">
      <c r="A235" s="250"/>
      <c r="B235" s="110"/>
      <c r="C235" s="287"/>
      <c r="D235" s="110"/>
      <c r="E235" s="287"/>
      <c r="F235" s="177"/>
    </row>
    <row r="236" spans="1:6">
      <c r="A236" s="250"/>
      <c r="B236" s="110"/>
      <c r="C236" s="287"/>
      <c r="D236" s="110"/>
      <c r="E236" s="287"/>
      <c r="F236" s="177"/>
    </row>
    <row r="237" spans="1:6">
      <c r="A237" s="250"/>
      <c r="B237" s="110"/>
      <c r="C237" s="287"/>
      <c r="D237" s="110"/>
      <c r="E237" s="287"/>
      <c r="F237" s="177"/>
    </row>
    <row r="238" spans="1:6">
      <c r="A238" s="250"/>
      <c r="B238" s="110"/>
      <c r="C238" s="287"/>
      <c r="D238" s="110"/>
      <c r="E238" s="287"/>
      <c r="F238" s="177"/>
    </row>
    <row r="239" spans="1:6">
      <c r="A239" s="250"/>
      <c r="B239" s="110"/>
      <c r="C239" s="287"/>
      <c r="D239" s="110"/>
      <c r="E239" s="287"/>
      <c r="F239" s="177"/>
    </row>
    <row r="240" spans="1:6">
      <c r="A240" s="250"/>
      <c r="B240" s="110"/>
      <c r="C240" s="287"/>
      <c r="D240" s="110"/>
      <c r="E240" s="287"/>
      <c r="F240" s="177"/>
    </row>
    <row r="241" spans="1:6">
      <c r="A241" s="250"/>
      <c r="B241" s="110"/>
      <c r="C241" s="287"/>
      <c r="D241" s="110"/>
      <c r="E241" s="287"/>
      <c r="F241" s="177"/>
    </row>
    <row r="242" spans="1:6">
      <c r="A242" s="250"/>
      <c r="B242" s="110"/>
      <c r="C242" s="287"/>
      <c r="D242" s="110"/>
      <c r="E242" s="287"/>
      <c r="F242" s="177"/>
    </row>
    <row r="243" spans="1:6">
      <c r="A243" s="250"/>
      <c r="B243" s="110"/>
      <c r="C243" s="287"/>
      <c r="D243" s="110"/>
      <c r="E243" s="287"/>
      <c r="F243" s="177"/>
    </row>
    <row r="244" spans="1:6">
      <c r="A244" s="250"/>
      <c r="B244" s="110"/>
      <c r="C244" s="287"/>
      <c r="D244" s="110"/>
      <c r="E244" s="287"/>
      <c r="F244" s="177"/>
    </row>
    <row r="245" spans="1:6">
      <c r="A245" s="250"/>
      <c r="B245" s="110"/>
      <c r="C245" s="287"/>
      <c r="D245" s="110"/>
      <c r="E245" s="287"/>
      <c r="F245" s="177"/>
    </row>
    <row r="246" spans="1:6">
      <c r="A246" s="250"/>
      <c r="B246" s="110"/>
      <c r="C246" s="287"/>
      <c r="D246" s="110"/>
      <c r="E246" s="287"/>
      <c r="F246" s="177"/>
    </row>
    <row r="247" spans="1:6">
      <c r="A247" s="250"/>
      <c r="B247" s="110"/>
      <c r="C247" s="287"/>
      <c r="D247" s="110"/>
      <c r="E247" s="287"/>
      <c r="F247" s="177"/>
    </row>
    <row r="248" spans="1:6">
      <c r="A248" s="250"/>
      <c r="B248" s="110"/>
      <c r="C248" s="287"/>
      <c r="D248" s="110"/>
      <c r="E248" s="287"/>
      <c r="F248" s="177"/>
    </row>
    <row r="249" spans="1:6">
      <c r="A249" s="250"/>
      <c r="B249" s="110"/>
      <c r="C249" s="287"/>
      <c r="D249" s="110"/>
      <c r="E249" s="287"/>
      <c r="F249" s="177"/>
    </row>
    <row r="250" spans="1:6">
      <c r="A250" s="250"/>
      <c r="B250" s="110"/>
      <c r="C250" s="287"/>
      <c r="D250" s="110"/>
      <c r="E250" s="287"/>
      <c r="F250" s="177"/>
    </row>
    <row r="251" spans="1:6">
      <c r="A251" s="250"/>
      <c r="B251" s="110"/>
      <c r="C251" s="287"/>
      <c r="D251" s="110"/>
      <c r="E251" s="287"/>
      <c r="F251" s="177"/>
    </row>
    <row r="252" spans="1:6">
      <c r="A252" s="250"/>
      <c r="B252" s="110"/>
      <c r="C252" s="287"/>
      <c r="D252" s="110"/>
      <c r="E252" s="287"/>
      <c r="F252" s="177"/>
    </row>
    <row r="253" spans="1:6">
      <c r="A253" s="250"/>
      <c r="B253" s="110"/>
      <c r="C253" s="287"/>
      <c r="D253" s="110"/>
      <c r="E253" s="287"/>
      <c r="F253" s="177"/>
    </row>
    <row r="254" spans="1:6">
      <c r="A254" s="250"/>
      <c r="B254" s="110"/>
      <c r="C254" s="287"/>
      <c r="D254" s="110"/>
      <c r="E254" s="287"/>
      <c r="F254" s="177"/>
    </row>
    <row r="255" spans="1:6">
      <c r="A255" s="250"/>
      <c r="B255" s="110"/>
      <c r="C255" s="287"/>
      <c r="D255" s="110"/>
      <c r="E255" s="287"/>
      <c r="F255" s="177"/>
    </row>
    <row r="256" spans="1:6">
      <c r="A256" s="250"/>
      <c r="B256" s="110"/>
      <c r="C256" s="287"/>
      <c r="D256" s="110"/>
      <c r="E256" s="287"/>
      <c r="F256" s="177"/>
    </row>
    <row r="257" spans="1:6">
      <c r="A257" s="250"/>
      <c r="B257" s="110"/>
      <c r="C257" s="287"/>
      <c r="D257" s="110"/>
      <c r="E257" s="287"/>
      <c r="F257" s="177"/>
    </row>
    <row r="258" spans="1:6">
      <c r="A258" s="250"/>
      <c r="B258" s="110"/>
      <c r="C258" s="287"/>
      <c r="D258" s="110"/>
      <c r="E258" s="287"/>
      <c r="F258" s="177"/>
    </row>
    <row r="259" spans="1:6">
      <c r="A259" s="250"/>
      <c r="B259" s="110"/>
      <c r="C259" s="287"/>
      <c r="D259" s="110"/>
      <c r="E259" s="287"/>
      <c r="F259" s="177"/>
    </row>
    <row r="260" spans="1:6">
      <c r="A260" s="250"/>
      <c r="B260" s="110"/>
      <c r="C260" s="287"/>
      <c r="D260" s="110"/>
      <c r="E260" s="287"/>
      <c r="F260" s="177"/>
    </row>
    <row r="261" spans="1:6">
      <c r="A261" s="250"/>
      <c r="B261" s="110"/>
      <c r="C261" s="287"/>
      <c r="D261" s="110"/>
      <c r="E261" s="287"/>
      <c r="F261" s="177"/>
    </row>
    <row r="262" spans="1:6">
      <c r="A262" s="250"/>
      <c r="B262" s="110"/>
      <c r="C262" s="287"/>
      <c r="D262" s="110"/>
      <c r="E262" s="287"/>
      <c r="F262" s="177"/>
    </row>
    <row r="263" spans="1:6">
      <c r="A263" s="250"/>
      <c r="B263" s="110"/>
      <c r="C263" s="287"/>
      <c r="D263" s="110"/>
      <c r="E263" s="287"/>
      <c r="F263" s="177"/>
    </row>
    <row r="264" spans="1:6">
      <c r="A264" s="250"/>
      <c r="B264" s="110"/>
      <c r="C264" s="287"/>
      <c r="D264" s="110"/>
      <c r="E264" s="287"/>
      <c r="F264" s="177"/>
    </row>
    <row r="265" spans="1:6">
      <c r="A265" s="250"/>
      <c r="B265" s="110"/>
      <c r="C265" s="287"/>
      <c r="D265" s="110"/>
      <c r="E265" s="287"/>
      <c r="F265" s="177"/>
    </row>
    <row r="266" spans="1:6">
      <c r="A266" s="250"/>
      <c r="B266" s="110"/>
      <c r="C266" s="287"/>
      <c r="D266" s="110"/>
      <c r="E266" s="287"/>
      <c r="F266" s="177"/>
    </row>
    <row r="267" spans="1:6">
      <c r="A267" s="250"/>
      <c r="B267" s="110"/>
      <c r="C267" s="287"/>
      <c r="D267" s="110"/>
      <c r="E267" s="287"/>
      <c r="F267" s="177"/>
    </row>
    <row r="268" spans="1:6">
      <c r="A268" s="250"/>
      <c r="B268" s="110"/>
      <c r="C268" s="287"/>
      <c r="D268" s="110"/>
      <c r="E268" s="287"/>
      <c r="F268" s="177"/>
    </row>
    <row r="269" spans="1:6">
      <c r="A269" s="250"/>
      <c r="B269" s="110"/>
      <c r="C269" s="287"/>
      <c r="D269" s="110"/>
      <c r="E269" s="287"/>
      <c r="F269" s="177"/>
    </row>
    <row r="270" spans="1:6">
      <c r="A270" s="250"/>
      <c r="B270" s="110"/>
      <c r="C270" s="287"/>
      <c r="D270" s="110"/>
      <c r="E270" s="287"/>
      <c r="F270" s="177"/>
    </row>
    <row r="271" spans="1:6">
      <c r="A271" s="250"/>
      <c r="B271" s="110"/>
      <c r="C271" s="287"/>
      <c r="D271" s="110"/>
      <c r="E271" s="287"/>
      <c r="F271" s="177"/>
    </row>
    <row r="272" spans="1:6">
      <c r="A272" s="250"/>
      <c r="B272" s="110"/>
      <c r="C272" s="287"/>
      <c r="D272" s="110"/>
      <c r="E272" s="287"/>
      <c r="F272" s="177"/>
    </row>
    <row r="273" spans="1:6">
      <c r="A273" s="250"/>
      <c r="B273" s="110"/>
      <c r="C273" s="287"/>
      <c r="D273" s="110"/>
      <c r="E273" s="287"/>
      <c r="F273" s="177"/>
    </row>
    <row r="274" spans="1:6">
      <c r="A274" s="250"/>
      <c r="B274" s="110"/>
      <c r="C274" s="287"/>
      <c r="D274" s="110"/>
      <c r="E274" s="287"/>
      <c r="F274" s="177"/>
    </row>
    <row r="275" spans="1:6">
      <c r="A275" s="250"/>
      <c r="B275" s="110"/>
      <c r="C275" s="287"/>
      <c r="D275" s="110"/>
      <c r="E275" s="287"/>
      <c r="F275" s="177"/>
    </row>
    <row r="276" spans="1:6">
      <c r="A276" s="250"/>
      <c r="B276" s="110"/>
      <c r="C276" s="287"/>
      <c r="D276" s="110"/>
      <c r="E276" s="287"/>
      <c r="F276" s="177"/>
    </row>
    <row r="277" spans="1:6">
      <c r="A277" s="250"/>
      <c r="B277" s="110"/>
      <c r="C277" s="287"/>
      <c r="D277" s="110"/>
      <c r="E277" s="287"/>
      <c r="F277" s="177"/>
    </row>
    <row r="278" spans="1:6">
      <c r="A278" s="250"/>
      <c r="B278" s="110"/>
      <c r="C278" s="287"/>
      <c r="D278" s="110"/>
      <c r="E278" s="287"/>
      <c r="F278" s="177"/>
    </row>
    <row r="279" spans="1:6">
      <c r="A279" s="250"/>
      <c r="B279" s="110"/>
      <c r="C279" s="287"/>
      <c r="D279" s="110"/>
      <c r="E279" s="287"/>
      <c r="F279" s="177"/>
    </row>
    <row r="280" spans="1:6">
      <c r="A280" s="250"/>
      <c r="B280" s="110"/>
      <c r="C280" s="287"/>
      <c r="D280" s="110"/>
      <c r="E280" s="287"/>
      <c r="F280" s="177"/>
    </row>
    <row r="281" spans="1:6">
      <c r="A281" s="250"/>
      <c r="B281" s="110"/>
      <c r="C281" s="287"/>
      <c r="D281" s="110"/>
      <c r="E281" s="287"/>
      <c r="F281" s="177"/>
    </row>
    <row r="282" spans="1:6">
      <c r="A282" s="250"/>
      <c r="B282" s="110"/>
      <c r="C282" s="287"/>
      <c r="D282" s="110"/>
      <c r="E282" s="287"/>
      <c r="F282" s="177"/>
    </row>
    <row r="283" spans="1:6">
      <c r="A283" s="250"/>
      <c r="B283" s="110"/>
      <c r="C283" s="287"/>
      <c r="D283" s="110"/>
      <c r="E283" s="287"/>
      <c r="F283" s="177"/>
    </row>
    <row r="284" spans="1:6">
      <c r="A284" s="250"/>
      <c r="B284" s="110"/>
      <c r="C284" s="287"/>
      <c r="D284" s="110"/>
      <c r="E284" s="287"/>
      <c r="F284" s="177"/>
    </row>
    <row r="285" spans="1:6">
      <c r="A285" s="250"/>
      <c r="B285" s="110"/>
      <c r="C285" s="287"/>
      <c r="D285" s="110"/>
      <c r="E285" s="287"/>
      <c r="F285" s="177"/>
    </row>
    <row r="286" spans="1:6">
      <c r="A286" s="250"/>
      <c r="B286" s="110"/>
      <c r="C286" s="287"/>
      <c r="D286" s="110"/>
      <c r="E286" s="287"/>
      <c r="F286" s="177"/>
    </row>
    <row r="287" spans="1:6">
      <c r="A287" s="250"/>
      <c r="B287" s="110"/>
      <c r="C287" s="287"/>
      <c r="D287" s="110"/>
      <c r="E287" s="287"/>
      <c r="F287" s="177"/>
    </row>
    <row r="288" spans="1:6">
      <c r="A288" s="250"/>
      <c r="B288" s="110"/>
      <c r="C288" s="287"/>
      <c r="D288" s="110"/>
      <c r="E288" s="287"/>
      <c r="F288" s="177"/>
    </row>
    <row r="289" spans="1:6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90" activePane="bottomLeft" state="frozen"/>
      <selection pane="bottomLeft" activeCell="G1100" sqref="G1100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27" t="s">
        <v>1016</v>
      </c>
      <c r="B1" s="428"/>
      <c r="C1" s="428"/>
      <c r="D1" s="428"/>
      <c r="E1" s="428"/>
      <c r="F1" s="428"/>
      <c r="G1" s="428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1" t="s">
        <v>1016</v>
      </c>
    </row>
    <row r="910" spans="1:3">
      <c r="A910" s="224">
        <v>43312</v>
      </c>
      <c r="B910" s="340">
        <v>6.8248800000000003</v>
      </c>
    </row>
    <row r="911" spans="1:3">
      <c r="A911" s="224">
        <v>43313</v>
      </c>
      <c r="B911" s="340">
        <v>6.8029900000000003</v>
      </c>
    </row>
    <row r="912" spans="1:3">
      <c r="A912" s="224">
        <v>43314</v>
      </c>
      <c r="B912" s="340">
        <v>6.8232200000000001</v>
      </c>
    </row>
    <row r="913" spans="1:2">
      <c r="A913" s="224">
        <v>43315</v>
      </c>
      <c r="B913" s="340">
        <v>6.8795700000000002</v>
      </c>
    </row>
    <row r="914" spans="1:2">
      <c r="A914" s="224">
        <v>43318</v>
      </c>
      <c r="B914" s="340">
        <v>6.8470300000000002</v>
      </c>
    </row>
    <row r="915" spans="1:2">
      <c r="A915" s="224">
        <v>43319</v>
      </c>
      <c r="B915" s="340">
        <v>6.8640999999999996</v>
      </c>
    </row>
    <row r="916" spans="1:2">
      <c r="A916" s="224">
        <v>43320</v>
      </c>
      <c r="B916" s="340">
        <v>6.8182499999999999</v>
      </c>
    </row>
    <row r="917" spans="1:2">
      <c r="A917" s="224">
        <v>43321</v>
      </c>
      <c r="B917" s="340">
        <v>6.8230199999999996</v>
      </c>
    </row>
    <row r="918" spans="1:2">
      <c r="A918" s="224">
        <v>43322</v>
      </c>
      <c r="B918" s="340">
        <v>6.8453799999999996</v>
      </c>
    </row>
    <row r="919" spans="1:2">
      <c r="A919" s="224">
        <v>43325</v>
      </c>
      <c r="B919" s="340">
        <v>6.867</v>
      </c>
    </row>
    <row r="920" spans="1:2">
      <c r="A920" s="224">
        <v>43326</v>
      </c>
      <c r="B920" s="340">
        <v>6.8920300000000001</v>
      </c>
    </row>
    <row r="921" spans="1:2">
      <c r="A921" s="224">
        <v>43327</v>
      </c>
      <c r="B921" s="340">
        <v>6.8933999999999997</v>
      </c>
    </row>
    <row r="922" spans="1:2">
      <c r="A922" s="224">
        <v>43328</v>
      </c>
      <c r="B922" s="340">
        <v>6.9455</v>
      </c>
    </row>
    <row r="923" spans="1:2">
      <c r="A923" s="224">
        <v>43329</v>
      </c>
      <c r="B923" s="340">
        <v>6.8585000000000003</v>
      </c>
    </row>
    <row r="924" spans="1:2">
      <c r="A924" s="224">
        <v>43332</v>
      </c>
      <c r="B924" s="340">
        <v>6.8349000000000002</v>
      </c>
    </row>
    <row r="925" spans="1:2">
      <c r="A925" s="224">
        <v>43333</v>
      </c>
      <c r="B925" s="340">
        <v>6.83413</v>
      </c>
    </row>
    <row r="926" spans="1:2">
      <c r="A926" s="224">
        <v>43334</v>
      </c>
      <c r="B926" s="340">
        <v>6.8275699999999997</v>
      </c>
    </row>
    <row r="927" spans="1:2">
      <c r="A927" s="224">
        <v>43335</v>
      </c>
      <c r="B927" s="340">
        <v>6.8457999999999997</v>
      </c>
    </row>
    <row r="928" spans="1:2">
      <c r="A928" s="224">
        <v>43336</v>
      </c>
      <c r="B928" s="340">
        <v>6.8928900000000004</v>
      </c>
    </row>
    <row r="929" spans="1:2">
      <c r="A929" s="224">
        <v>43339</v>
      </c>
      <c r="B929" s="340">
        <v>6.7998799999999999</v>
      </c>
    </row>
    <row r="930" spans="1:2">
      <c r="A930" s="224">
        <v>43340</v>
      </c>
      <c r="B930" s="340">
        <v>6.7929199999999996</v>
      </c>
    </row>
    <row r="931" spans="1:2">
      <c r="A931" s="224">
        <v>43341</v>
      </c>
      <c r="B931" s="340">
        <v>6.7991999999999999</v>
      </c>
    </row>
    <row r="932" spans="1:2">
      <c r="A932" s="224">
        <v>43342</v>
      </c>
      <c r="B932" s="340">
        <v>6.8918999999999997</v>
      </c>
    </row>
    <row r="933" spans="1:2">
      <c r="A933" s="224">
        <v>43343</v>
      </c>
      <c r="B933" s="340">
        <v>6.8658700000000001</v>
      </c>
    </row>
    <row r="934" spans="1:2">
      <c r="A934" s="224">
        <v>43347</v>
      </c>
      <c r="B934" s="340">
        <v>6.8343400000000001</v>
      </c>
    </row>
    <row r="935" spans="1:2">
      <c r="A935" s="224">
        <v>43348</v>
      </c>
      <c r="B935" s="340">
        <v>6.8487</v>
      </c>
    </row>
    <row r="936" spans="1:2">
      <c r="A936" s="224">
        <v>43349</v>
      </c>
      <c r="B936" s="340">
        <v>6.8419999999999996</v>
      </c>
    </row>
    <row r="937" spans="1:2">
      <c r="A937" s="224">
        <v>43350</v>
      </c>
      <c r="B937" s="340">
        <v>6.8439300000000003</v>
      </c>
    </row>
    <row r="938" spans="1:2">
      <c r="A938" s="224">
        <v>43353</v>
      </c>
      <c r="B938" s="340">
        <v>6.8596300000000001</v>
      </c>
    </row>
    <row r="939" spans="1:2">
      <c r="A939" s="224">
        <v>43354</v>
      </c>
      <c r="B939" s="340">
        <v>6.8651799999999996</v>
      </c>
    </row>
    <row r="940" spans="1:2">
      <c r="A940" s="224">
        <v>43355</v>
      </c>
      <c r="B940" s="340">
        <v>6.8754</v>
      </c>
    </row>
    <row r="941" spans="1:2">
      <c r="A941" s="224">
        <v>43356</v>
      </c>
      <c r="B941" s="340">
        <v>6.8334000000000001</v>
      </c>
    </row>
    <row r="942" spans="1:2">
      <c r="A942" s="224">
        <v>43357</v>
      </c>
      <c r="B942" s="340">
        <v>6.8435699999999997</v>
      </c>
    </row>
    <row r="943" spans="1:2">
      <c r="A943" s="224">
        <v>43360</v>
      </c>
      <c r="B943" s="340">
        <v>6.8783000000000003</v>
      </c>
    </row>
    <row r="944" spans="1:2">
      <c r="A944" s="224">
        <v>43361</v>
      </c>
      <c r="B944" s="340">
        <v>6.8688000000000002</v>
      </c>
    </row>
    <row r="945" spans="1:2">
      <c r="A945" s="224">
        <v>43362</v>
      </c>
      <c r="B945" s="340">
        <v>6.8587800000000003</v>
      </c>
    </row>
    <row r="946" spans="1:2">
      <c r="A946" s="224">
        <v>43363</v>
      </c>
      <c r="B946" s="340">
        <v>6.8513099999999998</v>
      </c>
    </row>
    <row r="947" spans="1:2">
      <c r="A947" s="224">
        <v>43364</v>
      </c>
      <c r="B947" s="340">
        <v>6.8335499999999998</v>
      </c>
    </row>
    <row r="948" spans="1:2">
      <c r="A948" s="224">
        <v>43368</v>
      </c>
      <c r="B948" s="340">
        <v>6.8665099999999999</v>
      </c>
    </row>
    <row r="949" spans="1:2">
      <c r="A949" s="224">
        <v>43369</v>
      </c>
      <c r="B949" s="340">
        <v>6.8679600000000001</v>
      </c>
    </row>
    <row r="950" spans="1:2">
      <c r="A950" s="224">
        <v>43370</v>
      </c>
      <c r="B950" s="340">
        <v>6.8735099999999996</v>
      </c>
    </row>
    <row r="951" spans="1:2">
      <c r="A951" s="224">
        <v>43371</v>
      </c>
      <c r="B951" s="340">
        <v>6.8866300000000003</v>
      </c>
    </row>
    <row r="952" spans="1:2">
      <c r="A952" s="224">
        <v>43374</v>
      </c>
      <c r="B952" s="340">
        <v>6.8275699999999997</v>
      </c>
    </row>
    <row r="953" spans="1:2">
      <c r="A953" s="224">
        <v>43375</v>
      </c>
      <c r="B953" s="340">
        <v>6.8865499999999997</v>
      </c>
    </row>
    <row r="954" spans="1:2">
      <c r="A954" s="224">
        <v>43376</v>
      </c>
      <c r="B954" s="340">
        <v>6.8839800000000002</v>
      </c>
    </row>
    <row r="955" spans="1:2">
      <c r="A955" s="224">
        <v>43377</v>
      </c>
      <c r="B955" s="340">
        <v>6.8890399999999996</v>
      </c>
    </row>
    <row r="956" spans="1:2">
      <c r="A956" s="224">
        <v>43378</v>
      </c>
      <c r="B956" s="340">
        <v>6.8931100000000001</v>
      </c>
    </row>
    <row r="957" spans="1:2">
      <c r="A957" s="224">
        <v>43381</v>
      </c>
      <c r="B957" s="340">
        <v>6.9063999999999997</v>
      </c>
    </row>
    <row r="958" spans="1:2">
      <c r="A958" s="224">
        <v>43382</v>
      </c>
      <c r="B958" s="340">
        <v>6.9256200000000003</v>
      </c>
    </row>
    <row r="959" spans="1:2">
      <c r="A959" s="224">
        <v>43383</v>
      </c>
      <c r="B959" s="340">
        <v>6.9159899999999999</v>
      </c>
    </row>
    <row r="960" spans="1:2">
      <c r="A960" s="224">
        <v>43385</v>
      </c>
      <c r="B960" s="340">
        <v>6.8773</v>
      </c>
    </row>
    <row r="961" spans="1:3">
      <c r="A961" s="224">
        <v>43388</v>
      </c>
      <c r="B961" s="340">
        <v>6.9164000000000003</v>
      </c>
    </row>
    <row r="962" spans="1:3">
      <c r="A962" s="224">
        <v>43389</v>
      </c>
      <c r="B962" s="340">
        <v>6.9209699999999996</v>
      </c>
    </row>
    <row r="963" spans="1:3">
      <c r="A963" s="224">
        <v>43390</v>
      </c>
      <c r="B963" s="340">
        <v>6.9101900000000001</v>
      </c>
    </row>
    <row r="964" spans="1:3">
      <c r="A964" s="224">
        <v>43391</v>
      </c>
      <c r="B964" s="340">
        <v>6.9282199999999996</v>
      </c>
    </row>
    <row r="965" spans="1:3">
      <c r="A965" s="224">
        <v>43392</v>
      </c>
      <c r="B965" s="340">
        <v>6.9357300000000004</v>
      </c>
    </row>
    <row r="966" spans="1:3">
      <c r="A966" s="224">
        <v>43395</v>
      </c>
      <c r="B966" s="340">
        <v>6.9302099999999998</v>
      </c>
    </row>
    <row r="967" spans="1:3">
      <c r="A967" s="224">
        <v>43396</v>
      </c>
      <c r="B967" s="340">
        <v>6.9371400000000003</v>
      </c>
    </row>
    <row r="968" spans="1:3">
      <c r="A968" s="224">
        <v>43397</v>
      </c>
      <c r="B968" s="340">
        <v>6.9382200000000003</v>
      </c>
    </row>
    <row r="969" spans="1:3">
      <c r="A969" s="224">
        <v>43398</v>
      </c>
      <c r="B969" s="340">
        <v>6.9441800000000002</v>
      </c>
      <c r="C969" s="376"/>
    </row>
    <row r="970" spans="1:3">
      <c r="A970" s="224">
        <v>43399</v>
      </c>
      <c r="B970" s="340">
        <v>6.9558999999999997</v>
      </c>
    </row>
    <row r="971" spans="1:3">
      <c r="A971" s="224">
        <v>43402</v>
      </c>
      <c r="B971" s="340">
        <v>6.9526500000000002</v>
      </c>
    </row>
    <row r="972" spans="1:3">
      <c r="A972" s="224">
        <v>43403</v>
      </c>
      <c r="B972" s="340">
        <v>6.9748000000000001</v>
      </c>
    </row>
    <row r="973" spans="1:3">
      <c r="A973" s="224">
        <v>43404</v>
      </c>
      <c r="B973" s="340">
        <v>6.9694000000000003</v>
      </c>
    </row>
    <row r="974" spans="1:3">
      <c r="A974" s="224">
        <v>43405</v>
      </c>
      <c r="B974" s="340">
        <v>6.9741900000000001</v>
      </c>
    </row>
    <row r="975" spans="1:3">
      <c r="A975" s="224">
        <v>43406</v>
      </c>
      <c r="B975" s="340">
        <v>6.9161700000000002</v>
      </c>
    </row>
    <row r="976" spans="1:3">
      <c r="A976" s="224">
        <v>43409</v>
      </c>
      <c r="B976" s="340">
        <v>6.8933999999999997</v>
      </c>
    </row>
    <row r="977" spans="1:2">
      <c r="A977" s="224">
        <v>43410</v>
      </c>
      <c r="B977" s="340">
        <v>6.9099000000000004</v>
      </c>
    </row>
    <row r="978" spans="1:2">
      <c r="A978" s="224">
        <v>43411</v>
      </c>
      <c r="B978" s="340">
        <v>6.9208299999999996</v>
      </c>
    </row>
    <row r="979" spans="1:2">
      <c r="A979" s="224">
        <v>43412</v>
      </c>
      <c r="B979" s="340">
        <v>6.9172700000000003</v>
      </c>
    </row>
    <row r="980" spans="1:2">
      <c r="A980" s="224">
        <v>43413</v>
      </c>
      <c r="B980" s="340">
        <v>6.9470700000000001</v>
      </c>
    </row>
    <row r="981" spans="1:2">
      <c r="A981" s="224">
        <v>43416</v>
      </c>
      <c r="B981" s="340">
        <v>6.9470700000000001</v>
      </c>
    </row>
    <row r="982" spans="1:2">
      <c r="A982" s="224">
        <v>43417</v>
      </c>
      <c r="B982" s="340">
        <v>6.9607700000000001</v>
      </c>
    </row>
    <row r="983" spans="1:2">
      <c r="A983" s="224">
        <v>43418</v>
      </c>
      <c r="B983" s="340">
        <v>6.9455799999999996</v>
      </c>
    </row>
    <row r="984" spans="1:2">
      <c r="A984" s="224">
        <v>43419</v>
      </c>
      <c r="B984" s="340">
        <v>6.9424900000000003</v>
      </c>
    </row>
    <row r="985" spans="1:2">
      <c r="A985" s="224">
        <v>43420</v>
      </c>
      <c r="B985" s="340">
        <v>6.9262100000000002</v>
      </c>
    </row>
    <row r="986" spans="1:2">
      <c r="A986" s="224">
        <v>43423</v>
      </c>
      <c r="B986" s="340">
        <v>6.91859</v>
      </c>
    </row>
    <row r="987" spans="1:2">
      <c r="A987" s="224">
        <v>43424</v>
      </c>
      <c r="B987" s="340">
        <v>6.9322699999999999</v>
      </c>
    </row>
    <row r="988" spans="1:2">
      <c r="A988" s="224">
        <v>43425</v>
      </c>
      <c r="B988" s="340">
        <v>6.944</v>
      </c>
    </row>
    <row r="989" spans="1:2">
      <c r="A989" s="224">
        <v>43426</v>
      </c>
      <c r="B989" s="340">
        <v>6.9218200000000003</v>
      </c>
    </row>
    <row r="990" spans="1:2">
      <c r="A990" s="224">
        <v>43427</v>
      </c>
      <c r="B990" s="340">
        <v>6.9218200000000003</v>
      </c>
    </row>
    <row r="991" spans="1:2">
      <c r="A991" s="224">
        <v>43430</v>
      </c>
      <c r="B991" s="340">
        <v>6.9407500000000004</v>
      </c>
    </row>
    <row r="992" spans="1:2">
      <c r="A992" s="224">
        <v>43431</v>
      </c>
      <c r="B992" s="340">
        <v>6.9499599999999999</v>
      </c>
    </row>
    <row r="993" spans="1:2">
      <c r="A993" s="224">
        <v>43432</v>
      </c>
      <c r="B993" s="340">
        <v>6.9504999999999999</v>
      </c>
    </row>
    <row r="994" spans="1:2">
      <c r="A994" s="224">
        <v>43433</v>
      </c>
      <c r="B994" s="340">
        <v>6.9380899999999999</v>
      </c>
    </row>
    <row r="995" spans="1:2">
      <c r="A995" s="224">
        <v>43434</v>
      </c>
      <c r="B995" s="340">
        <v>6.9347500000000002</v>
      </c>
    </row>
    <row r="996" spans="1:2">
      <c r="A996" s="224">
        <v>43437</v>
      </c>
      <c r="B996" s="340">
        <v>6.9175899999999997</v>
      </c>
    </row>
    <row r="997" spans="1:2">
      <c r="A997" s="224">
        <v>43438</v>
      </c>
      <c r="B997" s="340">
        <v>6.8723700000000001</v>
      </c>
    </row>
    <row r="998" spans="1:2">
      <c r="A998" s="224">
        <v>43439</v>
      </c>
      <c r="B998" s="340">
        <v>6.8481100000000001</v>
      </c>
    </row>
    <row r="999" spans="1:2">
      <c r="A999" s="224">
        <v>43440</v>
      </c>
      <c r="B999" s="340">
        <v>6.8567</v>
      </c>
    </row>
    <row r="1000" spans="1:2">
      <c r="A1000" s="224">
        <v>43445</v>
      </c>
      <c r="B1000" s="340">
        <v>6.9106699999999996</v>
      </c>
    </row>
    <row r="1001" spans="1:2">
      <c r="A1001" s="224">
        <v>43446</v>
      </c>
      <c r="B1001" s="340">
        <v>6.9029100000000003</v>
      </c>
    </row>
    <row r="1002" spans="1:2">
      <c r="A1002" s="224">
        <v>43447</v>
      </c>
      <c r="B1002" s="340">
        <v>6.8674900000000001</v>
      </c>
    </row>
    <row r="1003" spans="1:2">
      <c r="A1003" s="224">
        <v>43448</v>
      </c>
      <c r="B1003" s="340">
        <v>6.8767300000000002</v>
      </c>
    </row>
    <row r="1004" spans="1:2">
      <c r="A1004" s="224">
        <v>43451</v>
      </c>
      <c r="B1004" s="340">
        <v>6.8991899999999999</v>
      </c>
    </row>
    <row r="1005" spans="1:2">
      <c r="A1005" s="224">
        <v>43452</v>
      </c>
      <c r="B1005" s="340">
        <v>6.8998100000000004</v>
      </c>
    </row>
    <row r="1006" spans="1:2">
      <c r="A1006" s="224">
        <v>43453</v>
      </c>
      <c r="B1006" s="340">
        <v>6.88422</v>
      </c>
    </row>
    <row r="1007" spans="1:2">
      <c r="A1007" s="224">
        <v>43454</v>
      </c>
      <c r="B1007" s="340">
        <v>6.9041399999999999</v>
      </c>
    </row>
    <row r="1008" spans="1:2">
      <c r="A1008" s="224">
        <v>43459</v>
      </c>
      <c r="B1008" s="340">
        <v>6.8919699999999997</v>
      </c>
    </row>
    <row r="1009" spans="1:2">
      <c r="A1009" s="224">
        <v>43460</v>
      </c>
      <c r="B1009" s="340">
        <v>6.9189999999999996</v>
      </c>
    </row>
    <row r="1010" spans="1:2">
      <c r="A1010" s="224">
        <v>43461</v>
      </c>
      <c r="B1010" s="340">
        <v>6.8905799999999999</v>
      </c>
    </row>
    <row r="1011" spans="1:2">
      <c r="A1011" s="224">
        <v>43462</v>
      </c>
      <c r="B1011" s="340">
        <v>6.8714899999999997</v>
      </c>
    </row>
    <row r="1012" spans="1:2">
      <c r="A1012" s="224">
        <v>43467</v>
      </c>
      <c r="B1012" s="340">
        <v>6.8689</v>
      </c>
    </row>
    <row r="1013" spans="1:2">
      <c r="A1013" s="224">
        <v>43468</v>
      </c>
      <c r="B1013" s="340">
        <v>6.8757700000000002</v>
      </c>
    </row>
    <row r="1014" spans="1:2">
      <c r="A1014" s="224">
        <v>43469</v>
      </c>
      <c r="B1014" s="340">
        <v>6.8765400000000003</v>
      </c>
    </row>
    <row r="1015" spans="1:2">
      <c r="A1015" s="224">
        <v>43472</v>
      </c>
      <c r="B1015" s="340">
        <v>6.8641199999999998</v>
      </c>
    </row>
    <row r="1016" spans="1:2">
      <c r="A1016" s="224">
        <v>43473</v>
      </c>
      <c r="B1016" s="340">
        <v>6.8448399999999996</v>
      </c>
    </row>
    <row r="1017" spans="1:2">
      <c r="A1017" s="224">
        <v>43474</v>
      </c>
      <c r="B1017" s="340">
        <v>6.8527899999999997</v>
      </c>
    </row>
    <row r="1018" spans="1:2">
      <c r="A1018" s="224">
        <v>43475</v>
      </c>
      <c r="B1018" s="340">
        <v>6.8110099999999996</v>
      </c>
    </row>
    <row r="1019" spans="1:2">
      <c r="A1019" s="224">
        <v>43480</v>
      </c>
      <c r="B1019" s="340">
        <v>6.7619100000000003</v>
      </c>
    </row>
    <row r="1020" spans="1:2">
      <c r="A1020" s="224">
        <v>43481</v>
      </c>
      <c r="B1020" s="340">
        <v>6.77285</v>
      </c>
    </row>
    <row r="1021" spans="1:2">
      <c r="A1021" s="224">
        <v>43482</v>
      </c>
      <c r="B1021" s="340">
        <v>6.7595000000000001</v>
      </c>
    </row>
    <row r="1022" spans="1:2">
      <c r="A1022" s="224">
        <v>43483</v>
      </c>
      <c r="B1022" s="340">
        <v>6.7746899999999997</v>
      </c>
    </row>
    <row r="1023" spans="1:2">
      <c r="A1023" s="224">
        <v>43486</v>
      </c>
      <c r="B1023" s="340">
        <v>6.8012100000000002</v>
      </c>
    </row>
    <row r="1024" spans="1:2">
      <c r="A1024" s="224">
        <v>43487</v>
      </c>
      <c r="B1024" s="340">
        <v>6.7998000000000003</v>
      </c>
    </row>
    <row r="1025" spans="1:9">
      <c r="A1025" s="224">
        <v>43489</v>
      </c>
      <c r="B1025" s="340">
        <v>6.7923099999999996</v>
      </c>
    </row>
    <row r="1026" spans="1:9">
      <c r="A1026" s="224">
        <v>43490</v>
      </c>
      <c r="B1026" s="340">
        <v>6.7936199999999998</v>
      </c>
    </row>
    <row r="1027" spans="1:9">
      <c r="A1027" s="224">
        <v>43493</v>
      </c>
      <c r="B1027" s="340">
        <v>6.7515000000000001</v>
      </c>
    </row>
    <row r="1028" spans="1:9">
      <c r="A1028" s="224">
        <v>43494</v>
      </c>
      <c r="B1028" s="340">
        <v>6.7548000000000004</v>
      </c>
    </row>
    <row r="1029" spans="1:9">
      <c r="A1029" s="224">
        <v>43495</v>
      </c>
      <c r="B1029" s="340">
        <v>6.7308300000000001</v>
      </c>
    </row>
    <row r="1030" spans="1:9">
      <c r="A1030" s="224">
        <v>43496</v>
      </c>
      <c r="B1030" s="340">
        <v>6.7148899999999996</v>
      </c>
    </row>
    <row r="1031" spans="1:9">
      <c r="A1031" s="224">
        <v>43497</v>
      </c>
      <c r="B1031" s="340">
        <v>6.7418800000000001</v>
      </c>
    </row>
    <row r="1032" spans="1:9">
      <c r="A1032" s="224">
        <v>43508</v>
      </c>
      <c r="B1032" s="340">
        <v>6.7863300000000004</v>
      </c>
    </row>
    <row r="1033" spans="1:9">
      <c r="A1033" s="224">
        <v>43509</v>
      </c>
      <c r="B1033" s="340">
        <v>6.7648900000000003</v>
      </c>
    </row>
    <row r="1034" spans="1:9">
      <c r="A1034" s="224">
        <v>43510</v>
      </c>
      <c r="B1034" s="340">
        <v>6.7776300000000003</v>
      </c>
    </row>
    <row r="1035" spans="1:9">
      <c r="A1035" s="224">
        <v>43511</v>
      </c>
      <c r="B1035" s="340">
        <v>6.7857900000000004</v>
      </c>
    </row>
    <row r="1036" spans="1:9">
      <c r="A1036" s="224">
        <v>43514</v>
      </c>
      <c r="B1036" s="340">
        <v>6.7625000000000002</v>
      </c>
    </row>
    <row r="1037" spans="1:9">
      <c r="A1037" s="224">
        <v>43515</v>
      </c>
      <c r="B1037" s="340">
        <v>6.7800200000000004</v>
      </c>
      <c r="I1037" s="118" t="s">
        <v>1030</v>
      </c>
    </row>
    <row r="1038" spans="1:9">
      <c r="A1038" s="224">
        <v>43517</v>
      </c>
      <c r="B1038" s="340">
        <v>6.7051400000000001</v>
      </c>
    </row>
    <row r="1039" spans="1:9">
      <c r="A1039" s="224">
        <v>43521</v>
      </c>
      <c r="B1039" s="340">
        <v>6.6854300000000002</v>
      </c>
      <c r="I1039" s="118" t="s">
        <v>1030</v>
      </c>
    </row>
    <row r="1040" spans="1:9">
      <c r="A1040" s="224">
        <v>43522</v>
      </c>
      <c r="B1040" s="340">
        <v>6.69069</v>
      </c>
    </row>
    <row r="1041" spans="1:2">
      <c r="A1041" s="224">
        <v>43523</v>
      </c>
      <c r="B1041" s="340">
        <v>6.6854300000000002</v>
      </c>
    </row>
    <row r="1042" spans="1:2">
      <c r="A1042" s="224">
        <v>43524</v>
      </c>
      <c r="B1042" s="340">
        <v>6.6819300000000004</v>
      </c>
    </row>
    <row r="1043" spans="1:2">
      <c r="A1043" s="224">
        <v>43525</v>
      </c>
      <c r="B1043" s="340">
        <v>6.6994600000000002</v>
      </c>
    </row>
    <row r="1044" spans="1:2">
      <c r="A1044" s="224">
        <v>43528</v>
      </c>
      <c r="B1044" s="340">
        <v>6.70296</v>
      </c>
    </row>
    <row r="1045" spans="1:2">
      <c r="A1045" s="224">
        <v>43529</v>
      </c>
      <c r="B1045" s="340">
        <v>6.7038399999999996</v>
      </c>
    </row>
    <row r="1046" spans="1:2">
      <c r="A1046" s="224">
        <v>43530</v>
      </c>
      <c r="B1046" s="340">
        <v>6.72593</v>
      </c>
    </row>
    <row r="1047" spans="1:2">
      <c r="A1047" s="224">
        <v>43531</v>
      </c>
      <c r="B1047" s="340">
        <v>6.7134799999999997</v>
      </c>
    </row>
    <row r="1048" spans="1:2">
      <c r="A1048" s="224">
        <v>43532</v>
      </c>
      <c r="B1048" s="340">
        <v>6.7306400000000002</v>
      </c>
    </row>
    <row r="1049" spans="1:2">
      <c r="A1049" s="224">
        <v>43535</v>
      </c>
      <c r="B1049" s="340">
        <v>6.7327599999999999</v>
      </c>
    </row>
    <row r="1050" spans="1:2">
      <c r="A1050" s="224">
        <v>43536</v>
      </c>
      <c r="B1050" s="340">
        <v>6.7169800000000004</v>
      </c>
    </row>
    <row r="1051" spans="1:2">
      <c r="A1051" s="224">
        <v>43537</v>
      </c>
      <c r="B1051" s="340">
        <v>6.71523</v>
      </c>
    </row>
    <row r="1052" spans="1:2">
      <c r="A1052" s="224">
        <v>43538</v>
      </c>
      <c r="B1052" s="340">
        <v>6.7146299999999997</v>
      </c>
    </row>
    <row r="1053" spans="1:2">
      <c r="A1053" s="224">
        <v>43539</v>
      </c>
      <c r="B1053" s="340">
        <v>6.7240000000000002</v>
      </c>
    </row>
    <row r="1054" spans="1:2">
      <c r="A1054" s="224">
        <v>43542</v>
      </c>
      <c r="B1054" s="340">
        <v>6.7124199999999998</v>
      </c>
    </row>
    <row r="1055" spans="1:2">
      <c r="A1055" s="224">
        <v>43543</v>
      </c>
      <c r="B1055" s="340">
        <v>6.7178599999999999</v>
      </c>
    </row>
    <row r="1056" spans="1:2">
      <c r="A1056" s="224">
        <v>43549</v>
      </c>
      <c r="B1056" s="340">
        <v>6.7176799999999997</v>
      </c>
    </row>
    <row r="1057" spans="1:3">
      <c r="A1057" s="224">
        <v>43550</v>
      </c>
      <c r="B1057" s="340">
        <v>6.7128100000000002</v>
      </c>
    </row>
    <row r="1058" spans="1:3">
      <c r="A1058" s="224">
        <v>43551</v>
      </c>
      <c r="B1058" s="340">
        <v>6.7235100000000001</v>
      </c>
    </row>
    <row r="1059" spans="1:3">
      <c r="A1059" s="224">
        <v>43552</v>
      </c>
      <c r="B1059" s="340">
        <v>6.7374900000000002</v>
      </c>
    </row>
    <row r="1060" spans="1:3">
      <c r="A1060" s="224">
        <v>43553</v>
      </c>
      <c r="B1060" s="340">
        <v>6.7338899999999997</v>
      </c>
    </row>
    <row r="1061" spans="1:3">
      <c r="A1061" s="224">
        <v>43556</v>
      </c>
      <c r="B1061" s="340">
        <v>6.70852</v>
      </c>
    </row>
    <row r="1062" spans="1:3">
      <c r="A1062" s="224">
        <v>43557</v>
      </c>
      <c r="B1062" s="340">
        <v>6.7242100000000002</v>
      </c>
    </row>
    <row r="1063" spans="1:3">
      <c r="A1063" s="224">
        <v>43559</v>
      </c>
      <c r="B1063" s="340">
        <v>6.7198000000000002</v>
      </c>
    </row>
    <row r="1064" spans="1:3">
      <c r="A1064" s="224">
        <v>43560</v>
      </c>
      <c r="B1064" s="340">
        <v>6.7122799999999998</v>
      </c>
    </row>
    <row r="1065" spans="1:3">
      <c r="A1065" s="224">
        <v>43563</v>
      </c>
      <c r="B1065" s="340">
        <v>6.7198000000000002</v>
      </c>
    </row>
    <row r="1066" spans="1:3">
      <c r="A1066" s="224">
        <v>43564</v>
      </c>
      <c r="B1066" s="340">
        <v>6.7188600000000003</v>
      </c>
    </row>
    <row r="1067" spans="1:3">
      <c r="A1067" s="224">
        <v>43565</v>
      </c>
      <c r="B1067" s="340">
        <v>6.7194900000000004</v>
      </c>
    </row>
    <row r="1068" spans="1:3">
      <c r="A1068" s="224">
        <v>43567</v>
      </c>
      <c r="B1068" s="340">
        <v>6.7265300000000003</v>
      </c>
      <c r="C1068" s="126"/>
    </row>
    <row r="1069" spans="1:3">
      <c r="A1069" s="224">
        <v>43571</v>
      </c>
      <c r="B1069" s="340">
        <v>6.7107200000000002</v>
      </c>
    </row>
    <row r="1070" spans="1:3">
      <c r="A1070" s="224">
        <v>43572</v>
      </c>
      <c r="B1070" s="340">
        <v>6.7071100000000001</v>
      </c>
    </row>
    <row r="1071" spans="1:3">
      <c r="A1071" s="224">
        <v>43573</v>
      </c>
      <c r="B1071" s="340">
        <v>6.6927599999999998</v>
      </c>
    </row>
    <row r="1072" spans="1:3">
      <c r="A1072" s="224">
        <v>43574</v>
      </c>
      <c r="B1072" s="340">
        <v>6.7009299999999996</v>
      </c>
    </row>
    <row r="1073" spans="1:2">
      <c r="A1073" s="224">
        <v>43577</v>
      </c>
      <c r="B1073" s="340">
        <v>6.7081799999999996</v>
      </c>
    </row>
    <row r="1074" spans="1:2">
      <c r="A1074" s="224">
        <v>43578</v>
      </c>
      <c r="B1074" s="340">
        <v>6.7130000000000001</v>
      </c>
    </row>
    <row r="1075" spans="1:2">
      <c r="A1075" s="224">
        <v>43579</v>
      </c>
      <c r="B1075" s="340">
        <v>6.7259500000000001</v>
      </c>
    </row>
    <row r="1076" spans="1:2">
      <c r="A1076" s="224">
        <v>43580</v>
      </c>
      <c r="B1076" s="340">
        <v>6.7344600000000003</v>
      </c>
    </row>
    <row r="1077" spans="1:2">
      <c r="A1077" s="224">
        <v>43581</v>
      </c>
      <c r="B1077" s="340">
        <v>6.7366799999999998</v>
      </c>
    </row>
    <row r="1078" spans="1:2">
      <c r="A1078" s="224">
        <v>43587</v>
      </c>
      <c r="B1078" s="340">
        <v>6.7364100000000002</v>
      </c>
    </row>
    <row r="1079" spans="1:2">
      <c r="A1079" s="224">
        <v>43588</v>
      </c>
      <c r="B1079" s="340">
        <v>6.7427900000000003</v>
      </c>
    </row>
    <row r="1080" spans="1:2">
      <c r="A1080" s="224">
        <v>43591</v>
      </c>
      <c r="B1080" s="340">
        <v>6.7988799999999996</v>
      </c>
    </row>
    <row r="1081" spans="1:2">
      <c r="A1081" s="224">
        <v>43592</v>
      </c>
      <c r="B1081" s="340">
        <v>6.78911</v>
      </c>
    </row>
    <row r="1082" spans="1:2">
      <c r="A1082" s="224">
        <v>43593</v>
      </c>
      <c r="B1082" s="340">
        <v>6.78498</v>
      </c>
    </row>
    <row r="1083" spans="1:2">
      <c r="A1083" s="224">
        <v>43594</v>
      </c>
      <c r="B1083" s="340">
        <v>6.8274499999999998</v>
      </c>
    </row>
    <row r="1084" spans="1:2">
      <c r="A1084" s="224">
        <v>43595</v>
      </c>
      <c r="B1084" s="340">
        <v>6.8372099999999998</v>
      </c>
    </row>
    <row r="1085" spans="1:2">
      <c r="A1085" s="224">
        <v>43598</v>
      </c>
      <c r="B1085" s="340">
        <v>6.84999</v>
      </c>
    </row>
    <row r="1086" spans="1:2">
      <c r="A1086" s="224">
        <v>43599</v>
      </c>
      <c r="B1086" s="340">
        <v>6.8944299999999998</v>
      </c>
    </row>
    <row r="1087" spans="1:2">
      <c r="A1087" s="224">
        <v>43600</v>
      </c>
      <c r="B1087" s="340">
        <v>6.8994600000000004</v>
      </c>
    </row>
    <row r="1088" spans="1:2">
      <c r="A1088" s="224">
        <v>43601</v>
      </c>
      <c r="B1088" s="340">
        <v>6.9089200000000002</v>
      </c>
    </row>
    <row r="1089" spans="1:2">
      <c r="A1089" s="224">
        <v>43602</v>
      </c>
      <c r="B1089" s="340">
        <v>6.9388699999999996</v>
      </c>
    </row>
    <row r="1090" spans="1:2">
      <c r="A1090" s="224">
        <v>43605</v>
      </c>
      <c r="B1090" s="340">
        <v>6.9354199999999997</v>
      </c>
    </row>
    <row r="1091" spans="1:2">
      <c r="A1091" s="224">
        <v>43606</v>
      </c>
      <c r="B1091" s="340">
        <v>6.9222200000000003</v>
      </c>
    </row>
    <row r="1092" spans="1:2">
      <c r="A1092" s="224">
        <v>43608</v>
      </c>
      <c r="B1092" s="340">
        <v>6.9386799999999997</v>
      </c>
    </row>
    <row r="1093" spans="1:2">
      <c r="A1093" s="224">
        <v>43609</v>
      </c>
      <c r="B1093" s="340">
        <v>6.9320899999999996</v>
      </c>
    </row>
    <row r="1094" spans="1:2">
      <c r="A1094" s="224">
        <v>43612</v>
      </c>
      <c r="B1094" s="340">
        <v>6.9051299999999998</v>
      </c>
    </row>
    <row r="1095" spans="1:2">
      <c r="A1095" s="224">
        <v>43613</v>
      </c>
      <c r="B1095" s="340">
        <v>6.9200400000000002</v>
      </c>
    </row>
    <row r="1096" spans="1:2">
      <c r="A1096" s="224">
        <v>43614</v>
      </c>
      <c r="B1096" s="340">
        <v>6.9332000000000003</v>
      </c>
    </row>
    <row r="1097" spans="1:2">
      <c r="A1097" s="224">
        <v>43615</v>
      </c>
      <c r="B1097" s="340">
        <v>6.9296899999999999</v>
      </c>
    </row>
    <row r="1098" spans="1:2">
      <c r="A1098" s="224">
        <v>43620</v>
      </c>
      <c r="B1098" s="340">
        <v>6.9235499999999996</v>
      </c>
    </row>
    <row r="1099" spans="1:2">
      <c r="A1099" s="224">
        <v>43621</v>
      </c>
      <c r="B1099" s="340">
        <v>6.9275799999999998</v>
      </c>
    </row>
    <row r="1100" spans="1:2">
      <c r="A1100" s="224">
        <v>43622</v>
      </c>
      <c r="B1100" s="340">
        <v>6.9292600000000002</v>
      </c>
    </row>
    <row r="1101" spans="1:2">
      <c r="A1101" s="224">
        <v>43623</v>
      </c>
      <c r="B1101" s="340">
        <v>6.9389799999999999</v>
      </c>
    </row>
    <row r="1102" spans="1:2">
      <c r="A1102" s="224">
        <v>43626</v>
      </c>
      <c r="B1102" s="340">
        <v>6.9500500000000001</v>
      </c>
    </row>
    <row r="1103" spans="1:2">
      <c r="A1103" s="125"/>
    </row>
    <row r="1104" spans="1:2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68" activePane="bottomLeft" state="frozen"/>
      <selection pane="bottomLeft" activeCell="D582" sqref="D582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>
      <c r="A2" s="228" t="s">
        <v>21</v>
      </c>
      <c r="B2" s="146" t="s">
        <v>724</v>
      </c>
    </row>
    <row r="3" spans="1:7">
      <c r="A3" s="229"/>
      <c r="B3" s="147" t="s">
        <v>23</v>
      </c>
    </row>
    <row r="4" spans="1:7">
      <c r="A4" s="230" t="s">
        <v>889</v>
      </c>
      <c r="B4" s="148" t="s">
        <v>912</v>
      </c>
    </row>
    <row r="5" spans="1:7">
      <c r="A5" s="230" t="s">
        <v>890</v>
      </c>
      <c r="B5" s="148" t="s">
        <v>913</v>
      </c>
    </row>
    <row r="6" spans="1:7">
      <c r="A6" s="230" t="s">
        <v>943</v>
      </c>
      <c r="B6" s="148" t="s">
        <v>913</v>
      </c>
    </row>
    <row r="7" spans="1:7">
      <c r="A7" s="230" t="s">
        <v>944</v>
      </c>
      <c r="B7" s="148" t="s">
        <v>914</v>
      </c>
    </row>
    <row r="8" spans="1:7">
      <c r="A8" s="230" t="s">
        <v>891</v>
      </c>
      <c r="B8" s="148" t="s">
        <v>915</v>
      </c>
    </row>
    <row r="9" spans="1:7">
      <c r="A9" s="230" t="s">
        <v>892</v>
      </c>
      <c r="B9" s="148" t="s">
        <v>912</v>
      </c>
    </row>
    <row r="10" spans="1:7">
      <c r="A10" s="230" t="s">
        <v>893</v>
      </c>
      <c r="B10" s="148" t="s">
        <v>916</v>
      </c>
    </row>
    <row r="11" spans="1:7">
      <c r="A11" s="230" t="s">
        <v>894</v>
      </c>
      <c r="B11" s="148" t="s">
        <v>917</v>
      </c>
    </row>
    <row r="12" spans="1:7">
      <c r="A12" s="230" t="s">
        <v>945</v>
      </c>
      <c r="B12" s="148" t="s">
        <v>917</v>
      </c>
    </row>
    <row r="13" spans="1:7">
      <c r="A13" s="230" t="s">
        <v>946</v>
      </c>
      <c r="B13" s="148" t="s">
        <v>918</v>
      </c>
    </row>
    <row r="14" spans="1:7">
      <c r="A14" s="230" t="s">
        <v>896</v>
      </c>
      <c r="B14" s="148" t="s">
        <v>919</v>
      </c>
    </row>
    <row r="15" spans="1:7">
      <c r="A15" s="230" t="s">
        <v>897</v>
      </c>
      <c r="B15" s="148" t="s">
        <v>920</v>
      </c>
    </row>
    <row r="16" spans="1:7">
      <c r="A16" s="230" t="s">
        <v>898</v>
      </c>
      <c r="B16" s="148" t="s">
        <v>921</v>
      </c>
    </row>
    <row r="17" spans="1:2">
      <c r="A17" s="230" t="s">
        <v>899</v>
      </c>
      <c r="B17" s="148" t="s">
        <v>922</v>
      </c>
    </row>
    <row r="18" spans="1:2">
      <c r="A18" s="230" t="s">
        <v>900</v>
      </c>
      <c r="B18" s="148" t="s">
        <v>922</v>
      </c>
    </row>
    <row r="19" spans="1:2">
      <c r="A19" s="230" t="s">
        <v>947</v>
      </c>
      <c r="B19" s="148" t="s">
        <v>923</v>
      </c>
    </row>
    <row r="20" spans="1:2">
      <c r="A20" s="230" t="s">
        <v>948</v>
      </c>
      <c r="B20" s="148" t="s">
        <v>924</v>
      </c>
    </row>
    <row r="21" spans="1:2">
      <c r="A21" s="230" t="s">
        <v>901</v>
      </c>
      <c r="B21" s="148" t="s">
        <v>924</v>
      </c>
    </row>
    <row r="22" spans="1:2">
      <c r="A22" s="230" t="s">
        <v>902</v>
      </c>
      <c r="B22" s="148" t="s">
        <v>924</v>
      </c>
    </row>
    <row r="23" spans="1:2">
      <c r="A23" s="230" t="s">
        <v>903</v>
      </c>
      <c r="B23" s="148" t="s">
        <v>924</v>
      </c>
    </row>
    <row r="24" spans="1:2">
      <c r="A24" s="230" t="s">
        <v>904</v>
      </c>
      <c r="B24" s="148" t="s">
        <v>924</v>
      </c>
    </row>
    <row r="25" spans="1:2">
      <c r="A25" s="230" t="s">
        <v>949</v>
      </c>
      <c r="B25" s="148" t="s">
        <v>924</v>
      </c>
    </row>
    <row r="26" spans="1:2">
      <c r="A26" s="230" t="s">
        <v>950</v>
      </c>
      <c r="B26" s="148" t="s">
        <v>924</v>
      </c>
    </row>
    <row r="27" spans="1:2">
      <c r="A27" s="230" t="s">
        <v>905</v>
      </c>
      <c r="B27" s="148" t="s">
        <v>924</v>
      </c>
    </row>
    <row r="28" spans="1:2">
      <c r="A28" s="230" t="s">
        <v>906</v>
      </c>
      <c r="B28" s="148" t="s">
        <v>924</v>
      </c>
    </row>
    <row r="29" spans="1:2">
      <c r="A29" s="230" t="s">
        <v>907</v>
      </c>
      <c r="B29" s="148" t="s">
        <v>925</v>
      </c>
    </row>
    <row r="30" spans="1:2">
      <c r="A30" s="230" t="s">
        <v>908</v>
      </c>
      <c r="B30" s="148" t="s">
        <v>923</v>
      </c>
    </row>
    <row r="31" spans="1:2">
      <c r="A31" s="230" t="s">
        <v>909</v>
      </c>
      <c r="B31" s="148" t="s">
        <v>924</v>
      </c>
    </row>
    <row r="32" spans="1:2">
      <c r="A32" s="230">
        <v>42739</v>
      </c>
      <c r="B32" s="149">
        <v>22760</v>
      </c>
    </row>
    <row r="33" spans="1:3" ht="15.75">
      <c r="A33" s="230">
        <v>42740</v>
      </c>
      <c r="B33" s="150">
        <v>22700</v>
      </c>
    </row>
    <row r="34" spans="1:3" ht="15.75">
      <c r="A34" s="230">
        <v>42741</v>
      </c>
      <c r="B34" s="150">
        <v>22610</v>
      </c>
    </row>
    <row r="35" spans="1:3" ht="15.75">
      <c r="A35" s="230">
        <v>42745</v>
      </c>
      <c r="B35" s="150">
        <v>22605</v>
      </c>
    </row>
    <row r="36" spans="1:3" ht="15.75">
      <c r="A36" s="230">
        <v>42746</v>
      </c>
      <c r="B36" s="150">
        <v>22605</v>
      </c>
    </row>
    <row r="37" spans="1:3" ht="15.75">
      <c r="A37" s="230">
        <v>42747</v>
      </c>
      <c r="B37" s="150">
        <v>22605</v>
      </c>
    </row>
    <row r="38" spans="1:3" ht="15.75">
      <c r="A38" s="230">
        <v>42748</v>
      </c>
      <c r="B38" s="150">
        <v>22605</v>
      </c>
    </row>
    <row r="39" spans="1:3" ht="15.75">
      <c r="A39" s="230">
        <v>42751</v>
      </c>
      <c r="B39" s="150">
        <v>22605</v>
      </c>
    </row>
    <row r="40" spans="1:3" ht="15.75">
      <c r="A40" s="230">
        <v>42752</v>
      </c>
      <c r="B40" s="150">
        <v>22600</v>
      </c>
      <c r="C40" s="141"/>
    </row>
    <row r="41" spans="1:3" ht="15.75">
      <c r="A41" s="230">
        <v>42753</v>
      </c>
      <c r="B41" s="150">
        <v>22605</v>
      </c>
    </row>
    <row r="42" spans="1:3" ht="15.75">
      <c r="A42" s="230">
        <v>42754</v>
      </c>
      <c r="B42" s="150">
        <v>22605</v>
      </c>
      <c r="C42" s="141"/>
    </row>
    <row r="43" spans="1:3" ht="15.75">
      <c r="A43" s="230">
        <v>42755</v>
      </c>
      <c r="B43" s="150">
        <v>22600</v>
      </c>
      <c r="C43" s="141"/>
    </row>
    <row r="44" spans="1:3" ht="15.75">
      <c r="A44" s="230">
        <v>42758</v>
      </c>
      <c r="B44" s="150">
        <v>22605</v>
      </c>
    </row>
    <row r="45" spans="1:3" ht="15.75">
      <c r="A45" s="230">
        <v>42772</v>
      </c>
      <c r="B45" s="150">
        <v>22635</v>
      </c>
      <c r="C45" s="141"/>
    </row>
    <row r="46" spans="1:3" ht="15.75">
      <c r="A46" s="230">
        <v>42773</v>
      </c>
      <c r="B46" s="150">
        <v>22610</v>
      </c>
      <c r="C46" s="141"/>
    </row>
    <row r="47" spans="1:3" ht="15.75">
      <c r="A47" s="230">
        <v>42774</v>
      </c>
      <c r="B47" s="150">
        <v>22690</v>
      </c>
    </row>
    <row r="48" spans="1:3" ht="15.75">
      <c r="A48" s="230">
        <v>42775</v>
      </c>
      <c r="B48" s="150">
        <v>22710</v>
      </c>
    </row>
    <row r="49" spans="1:2" ht="15.75">
      <c r="A49" s="230">
        <v>42779</v>
      </c>
      <c r="B49" s="150">
        <v>22695</v>
      </c>
    </row>
    <row r="50" spans="1:2" ht="15.75">
      <c r="A50" s="230">
        <v>42780</v>
      </c>
      <c r="B50" s="150">
        <v>22740</v>
      </c>
    </row>
    <row r="51" spans="1:2" ht="15.75">
      <c r="A51" s="230">
        <v>42781</v>
      </c>
      <c r="B51" s="150">
        <v>22780</v>
      </c>
    </row>
    <row r="52" spans="1:2" ht="15.75">
      <c r="A52" s="230">
        <v>42782</v>
      </c>
      <c r="B52" s="150">
        <v>22800</v>
      </c>
    </row>
    <row r="53" spans="1:2" ht="15.75">
      <c r="A53" s="230">
        <v>42783</v>
      </c>
      <c r="B53" s="150">
        <v>22790</v>
      </c>
    </row>
    <row r="54" spans="1:2" ht="15.75">
      <c r="A54" s="230">
        <v>42786</v>
      </c>
      <c r="B54" s="150">
        <v>22840</v>
      </c>
    </row>
    <row r="55" spans="1:2" ht="15.75">
      <c r="A55" s="230">
        <v>42787</v>
      </c>
      <c r="B55" s="150">
        <v>22860</v>
      </c>
    </row>
    <row r="56" spans="1:2" ht="15.75">
      <c r="A56" s="230">
        <v>42788</v>
      </c>
      <c r="B56" s="150">
        <v>22860</v>
      </c>
    </row>
    <row r="57" spans="1:2" ht="15.75">
      <c r="A57" s="230">
        <v>42789</v>
      </c>
      <c r="B57" s="150">
        <v>22860</v>
      </c>
    </row>
    <row r="58" spans="1:2" ht="15.75">
      <c r="A58" s="230">
        <v>42790</v>
      </c>
      <c r="B58" s="150">
        <v>22845</v>
      </c>
    </row>
    <row r="59" spans="1:2" ht="15.75">
      <c r="A59" s="230">
        <v>42793</v>
      </c>
      <c r="B59" s="150">
        <v>22830</v>
      </c>
    </row>
    <row r="60" spans="1:2" ht="15.75">
      <c r="A60" s="230">
        <v>42794</v>
      </c>
      <c r="B60" s="150">
        <v>22790</v>
      </c>
    </row>
    <row r="61" spans="1:2" ht="15.75">
      <c r="A61" s="230">
        <v>42795</v>
      </c>
      <c r="B61" s="150">
        <v>22840</v>
      </c>
    </row>
    <row r="62" spans="1:2" ht="15.75">
      <c r="A62" s="230">
        <v>42796</v>
      </c>
      <c r="B62" s="150">
        <v>22850</v>
      </c>
    </row>
    <row r="63" spans="1:2" ht="15.75">
      <c r="A63" s="230">
        <v>42797</v>
      </c>
      <c r="B63" s="150">
        <v>22875</v>
      </c>
    </row>
    <row r="64" spans="1:2" ht="15.75">
      <c r="A64" s="230">
        <v>42800</v>
      </c>
      <c r="B64" s="150">
        <v>22850</v>
      </c>
    </row>
    <row r="65" spans="1:2" ht="15.75">
      <c r="A65" s="230">
        <v>42801</v>
      </c>
      <c r="B65" s="150">
        <v>22840</v>
      </c>
    </row>
    <row r="66" spans="1:2" ht="15.75">
      <c r="A66" s="230">
        <v>42802</v>
      </c>
      <c r="B66" s="150">
        <v>22835</v>
      </c>
    </row>
    <row r="67" spans="1:2" ht="15.75">
      <c r="A67" s="230">
        <v>42810</v>
      </c>
      <c r="B67" s="150">
        <v>22810</v>
      </c>
    </row>
    <row r="68" spans="1:2" ht="15.75">
      <c r="A68" s="230">
        <v>42811</v>
      </c>
      <c r="B68" s="150">
        <v>22815</v>
      </c>
    </row>
    <row r="69" spans="1:2" ht="15.75">
      <c r="A69" s="230">
        <v>42814</v>
      </c>
      <c r="B69" s="150">
        <v>22820</v>
      </c>
    </row>
    <row r="70" spans="1:2" ht="15.75">
      <c r="A70" s="230">
        <v>42815</v>
      </c>
      <c r="B70" s="150">
        <v>22820</v>
      </c>
    </row>
    <row r="71" spans="1:2" ht="15.75">
      <c r="A71" s="230">
        <v>42816</v>
      </c>
      <c r="B71" s="150">
        <v>22810</v>
      </c>
    </row>
    <row r="72" spans="1:2" ht="15.75">
      <c r="A72" s="230">
        <v>42817</v>
      </c>
      <c r="B72" s="150">
        <v>22810</v>
      </c>
    </row>
    <row r="73" spans="1:2" ht="15.75">
      <c r="A73" s="230">
        <v>42818</v>
      </c>
      <c r="B73" s="150">
        <v>22815</v>
      </c>
    </row>
    <row r="74" spans="1:2" ht="15.75">
      <c r="A74" s="230">
        <v>42821</v>
      </c>
      <c r="B74" s="150">
        <v>22805</v>
      </c>
    </row>
    <row r="75" spans="1:2" ht="15.75">
      <c r="A75" s="230">
        <v>42822</v>
      </c>
      <c r="B75" s="150">
        <v>22810</v>
      </c>
    </row>
    <row r="76" spans="1:2" ht="15.75">
      <c r="A76" s="230">
        <v>42823</v>
      </c>
      <c r="B76" s="150">
        <v>22805</v>
      </c>
    </row>
    <row r="77" spans="1:2" ht="15.75">
      <c r="A77" s="230">
        <v>42824</v>
      </c>
      <c r="B77" s="150">
        <v>22790</v>
      </c>
    </row>
    <row r="78" spans="1:2" ht="15.75">
      <c r="A78" s="230">
        <v>42825</v>
      </c>
      <c r="B78" s="150">
        <v>22790</v>
      </c>
    </row>
    <row r="79" spans="1:2" ht="15.75">
      <c r="A79" s="230">
        <v>42830</v>
      </c>
      <c r="B79" s="150">
        <v>22740</v>
      </c>
    </row>
    <row r="80" spans="1:2" ht="15.75">
      <c r="A80" s="230">
        <v>42832</v>
      </c>
      <c r="B80" s="150">
        <v>22740</v>
      </c>
    </row>
    <row r="81" spans="1:2" ht="15.75">
      <c r="A81" s="230">
        <v>42835</v>
      </c>
      <c r="B81" s="150">
        <v>22710</v>
      </c>
    </row>
    <row r="82" spans="1:2" ht="15.75">
      <c r="A82" s="230">
        <v>42836</v>
      </c>
      <c r="B82" s="150">
        <v>22680</v>
      </c>
    </row>
    <row r="83" spans="1:2" ht="15.75">
      <c r="A83" s="230">
        <v>42837</v>
      </c>
      <c r="B83" s="150">
        <v>22700</v>
      </c>
    </row>
    <row r="84" spans="1:2" ht="15.75">
      <c r="A84" s="230">
        <v>42838</v>
      </c>
      <c r="B84" s="150">
        <v>22710</v>
      </c>
    </row>
    <row r="85" spans="1:2" ht="15.75">
      <c r="A85" s="230">
        <v>42842</v>
      </c>
      <c r="B85" s="150">
        <v>22735</v>
      </c>
    </row>
    <row r="86" spans="1:2" ht="15.75">
      <c r="A86" s="230">
        <v>42843</v>
      </c>
      <c r="B86" s="150">
        <v>22770</v>
      </c>
    </row>
    <row r="87" spans="1:2" ht="15.75">
      <c r="A87" s="230">
        <v>42844</v>
      </c>
      <c r="B87" s="150">
        <v>22785</v>
      </c>
    </row>
    <row r="88" spans="1:2" ht="15.75">
      <c r="A88" s="230">
        <v>42845</v>
      </c>
      <c r="B88" s="150">
        <v>22770</v>
      </c>
    </row>
    <row r="89" spans="1:2" ht="15.75">
      <c r="A89" s="230">
        <v>42846</v>
      </c>
      <c r="B89" s="150">
        <v>22750</v>
      </c>
    </row>
    <row r="90" spans="1:2" ht="15.75">
      <c r="A90" s="230">
        <v>42849</v>
      </c>
      <c r="B90" s="150">
        <v>22750</v>
      </c>
    </row>
    <row r="91" spans="1:2" ht="15.75">
      <c r="A91" s="230">
        <v>42850</v>
      </c>
      <c r="B91" s="150">
        <v>22790</v>
      </c>
    </row>
    <row r="92" spans="1:2" ht="15.75">
      <c r="A92" s="230">
        <v>42851</v>
      </c>
      <c r="B92" s="150">
        <v>22790</v>
      </c>
    </row>
    <row r="93" spans="1:2" ht="15.75">
      <c r="A93" s="230">
        <v>42852</v>
      </c>
      <c r="B93" s="150">
        <v>22790</v>
      </c>
    </row>
    <row r="94" spans="1:2" ht="15.75">
      <c r="A94" s="230">
        <v>42853</v>
      </c>
      <c r="B94" s="150">
        <v>22760</v>
      </c>
    </row>
    <row r="95" spans="1:2" ht="15.75">
      <c r="A95" s="230">
        <v>42858</v>
      </c>
      <c r="B95" s="150">
        <v>22780</v>
      </c>
    </row>
    <row r="96" spans="1:2" ht="15.75">
      <c r="A96" s="230">
        <v>42859</v>
      </c>
      <c r="B96" s="150">
        <v>22780</v>
      </c>
    </row>
    <row r="97" spans="1:2" ht="15.75">
      <c r="A97" s="230">
        <v>42860</v>
      </c>
      <c r="B97" s="150">
        <v>22770</v>
      </c>
    </row>
    <row r="98" spans="1:2" ht="15.75">
      <c r="A98" s="230">
        <v>42863</v>
      </c>
      <c r="B98" s="150">
        <v>22775</v>
      </c>
    </row>
    <row r="99" spans="1:2" ht="15.75">
      <c r="A99" s="230">
        <v>42864</v>
      </c>
      <c r="B99" s="150">
        <v>22770</v>
      </c>
    </row>
    <row r="100" spans="1:2" ht="15.75">
      <c r="A100" s="230">
        <v>42870</v>
      </c>
      <c r="B100" s="150">
        <v>22715</v>
      </c>
    </row>
    <row r="101" spans="1:2" ht="15.75">
      <c r="A101" s="230">
        <v>42871</v>
      </c>
      <c r="B101" s="150">
        <v>22715</v>
      </c>
    </row>
    <row r="102" spans="1:2" ht="15.75">
      <c r="A102" s="230">
        <v>42872</v>
      </c>
      <c r="B102" s="150">
        <v>22715</v>
      </c>
    </row>
    <row r="103" spans="1:2" ht="15.75">
      <c r="A103" s="230">
        <v>42873</v>
      </c>
      <c r="B103" s="150">
        <v>22725</v>
      </c>
    </row>
    <row r="104" spans="1:2" ht="15.75">
      <c r="A104" s="230">
        <v>42874</v>
      </c>
      <c r="B104" s="150">
        <v>22745</v>
      </c>
    </row>
    <row r="105" spans="1:2" ht="15.75">
      <c r="A105" s="230">
        <v>42877</v>
      </c>
      <c r="B105" s="150">
        <v>22730</v>
      </c>
    </row>
    <row r="106" spans="1:2" ht="15.75">
      <c r="A106" s="230">
        <v>42878</v>
      </c>
      <c r="B106" s="150">
        <v>22720</v>
      </c>
    </row>
    <row r="107" spans="1:2" ht="15.75">
      <c r="A107" s="230">
        <v>42879</v>
      </c>
      <c r="B107" s="150">
        <v>22720</v>
      </c>
    </row>
    <row r="108" spans="1:2" ht="15.75">
      <c r="A108" s="230">
        <v>42880</v>
      </c>
      <c r="B108" s="150">
        <v>22720</v>
      </c>
    </row>
    <row r="109" spans="1:2" ht="15.75">
      <c r="A109" s="230">
        <v>42881</v>
      </c>
      <c r="B109" s="150">
        <v>22735</v>
      </c>
    </row>
    <row r="110" spans="1:2" ht="15.75">
      <c r="A110" s="230">
        <v>42887</v>
      </c>
      <c r="B110" s="150">
        <v>22730</v>
      </c>
    </row>
    <row r="111" spans="1:2" ht="15.75">
      <c r="A111" s="230">
        <v>42888</v>
      </c>
      <c r="B111" s="150">
        <v>22745</v>
      </c>
    </row>
    <row r="112" spans="1:2" ht="15.75">
      <c r="A112" s="230">
        <v>42891</v>
      </c>
      <c r="B112" s="150">
        <v>22745</v>
      </c>
    </row>
    <row r="113" spans="1:2" ht="15.75">
      <c r="A113" s="230">
        <v>42892</v>
      </c>
      <c r="B113" s="150">
        <v>22760</v>
      </c>
    </row>
    <row r="114" spans="1:2" ht="15.75">
      <c r="A114" s="230">
        <v>42893</v>
      </c>
      <c r="B114" s="150">
        <v>22750</v>
      </c>
    </row>
    <row r="115" spans="1:2" ht="15.75">
      <c r="A115" s="230">
        <v>42894</v>
      </c>
      <c r="B115" s="150">
        <v>22725</v>
      </c>
    </row>
    <row r="116" spans="1:2" ht="15.75">
      <c r="A116" s="230">
        <v>42895</v>
      </c>
      <c r="B116" s="150">
        <v>22720</v>
      </c>
    </row>
    <row r="117" spans="1:2" ht="15.75">
      <c r="A117" s="230">
        <v>42898</v>
      </c>
      <c r="B117" s="150">
        <v>22725</v>
      </c>
    </row>
    <row r="118" spans="1:2" ht="15.75">
      <c r="A118" s="230">
        <v>42899</v>
      </c>
      <c r="B118" s="150">
        <v>22730</v>
      </c>
    </row>
    <row r="119" spans="1:2" ht="15.75">
      <c r="A119" s="230">
        <v>42900</v>
      </c>
      <c r="B119" s="150">
        <v>22735</v>
      </c>
    </row>
    <row r="120" spans="1:2" ht="15.75">
      <c r="A120" s="230">
        <v>42902</v>
      </c>
      <c r="B120" s="150">
        <v>22725</v>
      </c>
    </row>
    <row r="121" spans="1:2" ht="15.75">
      <c r="A121" s="230">
        <v>42905</v>
      </c>
      <c r="B121" s="150">
        <v>22740</v>
      </c>
    </row>
    <row r="122" spans="1:2" ht="15.75">
      <c r="A122" s="230">
        <v>42906</v>
      </c>
      <c r="B122" s="150">
        <v>22760</v>
      </c>
    </row>
    <row r="123" spans="1:2" ht="15.75">
      <c r="A123" s="230">
        <v>42907</v>
      </c>
      <c r="B123" s="150">
        <v>22760</v>
      </c>
    </row>
    <row r="124" spans="1:2" ht="15.75">
      <c r="A124" s="230">
        <v>42908</v>
      </c>
      <c r="B124" s="150">
        <v>22760</v>
      </c>
    </row>
    <row r="125" spans="1:2" ht="15.75">
      <c r="A125" s="230">
        <v>42909</v>
      </c>
      <c r="B125" s="150">
        <v>22760</v>
      </c>
    </row>
    <row r="126" spans="1:2" ht="15.75">
      <c r="A126" s="230">
        <v>42912</v>
      </c>
      <c r="B126" s="150">
        <v>22765</v>
      </c>
    </row>
    <row r="127" spans="1:2" ht="15.75">
      <c r="A127" s="230">
        <v>42913</v>
      </c>
      <c r="B127" s="150">
        <v>22770</v>
      </c>
    </row>
    <row r="128" spans="1:2" ht="15.75">
      <c r="A128" s="230">
        <v>42914</v>
      </c>
      <c r="B128" s="150">
        <v>22775</v>
      </c>
    </row>
    <row r="129" spans="1:2" ht="15.75">
      <c r="A129" s="230">
        <v>42915</v>
      </c>
      <c r="B129" s="150">
        <v>22775</v>
      </c>
    </row>
    <row r="130" spans="1:2" ht="15.75">
      <c r="A130" s="230">
        <v>42916</v>
      </c>
      <c r="B130" s="150">
        <v>22770</v>
      </c>
    </row>
    <row r="131" spans="1:2" ht="15.75">
      <c r="A131" s="230">
        <v>42919</v>
      </c>
      <c r="B131" s="150">
        <v>22765</v>
      </c>
    </row>
    <row r="132" spans="1:2" ht="15.75">
      <c r="A132" s="230">
        <v>42920</v>
      </c>
      <c r="B132" s="150">
        <v>22765</v>
      </c>
    </row>
    <row r="133" spans="1:2" ht="15.75">
      <c r="A133" s="230">
        <v>42921</v>
      </c>
      <c r="B133" s="150">
        <v>22770</v>
      </c>
    </row>
    <row r="134" spans="1:2" ht="15.75">
      <c r="A134" s="230">
        <v>42922</v>
      </c>
      <c r="B134" s="150">
        <v>22780</v>
      </c>
    </row>
    <row r="135" spans="1:2" ht="15.75">
      <c r="A135" s="230">
        <v>42923</v>
      </c>
      <c r="B135" s="150">
        <v>22780</v>
      </c>
    </row>
    <row r="136" spans="1:2" ht="15.75">
      <c r="A136" s="230">
        <v>42926</v>
      </c>
      <c r="B136" s="150">
        <v>22785</v>
      </c>
    </row>
    <row r="137" spans="1:2" ht="15.75">
      <c r="A137" s="230">
        <v>42927</v>
      </c>
      <c r="B137" s="150">
        <v>22775</v>
      </c>
    </row>
    <row r="138" spans="1:2" ht="15.75">
      <c r="A138" s="230">
        <v>42928</v>
      </c>
      <c r="B138" s="150">
        <v>22765</v>
      </c>
    </row>
    <row r="139" spans="1:2" ht="15.75">
      <c r="A139" s="230">
        <v>42929</v>
      </c>
      <c r="B139" s="150">
        <v>22765</v>
      </c>
    </row>
    <row r="140" spans="1:2" ht="15.75">
      <c r="A140" s="230">
        <v>42930</v>
      </c>
      <c r="B140" s="150">
        <v>22770</v>
      </c>
    </row>
    <row r="141" spans="1:2" ht="15.75">
      <c r="A141" s="230">
        <v>42933</v>
      </c>
      <c r="B141" s="150">
        <v>22690</v>
      </c>
    </row>
    <row r="142" spans="1:2" ht="15.75">
      <c r="A142" s="230">
        <v>42934</v>
      </c>
      <c r="B142" s="150">
        <v>22690</v>
      </c>
    </row>
    <row r="143" spans="1:2" ht="15.75">
      <c r="A143" s="230">
        <v>42935</v>
      </c>
      <c r="B143" s="150">
        <v>22695</v>
      </c>
    </row>
    <row r="144" spans="1:2" ht="15.75">
      <c r="A144" s="230">
        <v>42937</v>
      </c>
      <c r="B144" s="150">
        <v>22700</v>
      </c>
    </row>
    <row r="145" spans="1:2" ht="15.75">
      <c r="A145" s="230">
        <v>42940</v>
      </c>
      <c r="B145" s="150">
        <v>22690</v>
      </c>
    </row>
    <row r="146" spans="1:2" ht="15.75">
      <c r="A146" s="230">
        <v>42941</v>
      </c>
      <c r="B146" s="150">
        <v>22695</v>
      </c>
    </row>
    <row r="147" spans="1:2" ht="15.75">
      <c r="A147" s="230">
        <v>42942</v>
      </c>
      <c r="B147" s="150">
        <v>22695</v>
      </c>
    </row>
    <row r="148" spans="1:2" ht="15.75">
      <c r="A148" s="230">
        <v>42943</v>
      </c>
      <c r="B148" s="150">
        <v>22695</v>
      </c>
    </row>
    <row r="149" spans="1:2" ht="15.75">
      <c r="A149" s="230">
        <v>42944</v>
      </c>
      <c r="B149" s="150">
        <v>22695</v>
      </c>
    </row>
    <row r="150" spans="1:2" ht="15.75">
      <c r="A150" s="230">
        <v>42947</v>
      </c>
      <c r="B150" s="150">
        <v>22760</v>
      </c>
    </row>
    <row r="151" spans="1:2" ht="15.75">
      <c r="A151" s="230">
        <v>42948</v>
      </c>
      <c r="B151" s="150">
        <v>22760</v>
      </c>
    </row>
    <row r="152" spans="1:2" ht="15.75">
      <c r="A152" s="230">
        <v>42949</v>
      </c>
      <c r="B152" s="150">
        <v>22760</v>
      </c>
    </row>
    <row r="153" spans="1:2" ht="15.75">
      <c r="A153" s="230">
        <v>42950</v>
      </c>
      <c r="B153" s="150">
        <v>22765</v>
      </c>
    </row>
    <row r="154" spans="1:2" ht="15.75">
      <c r="A154" s="230">
        <v>42951</v>
      </c>
      <c r="B154" s="150">
        <v>22765</v>
      </c>
    </row>
    <row r="155" spans="1:2" ht="15.75">
      <c r="A155" s="230">
        <v>42954</v>
      </c>
      <c r="B155" s="150">
        <v>22765</v>
      </c>
    </row>
    <row r="156" spans="1:2" ht="15.75">
      <c r="A156" s="230">
        <v>42955</v>
      </c>
      <c r="B156" s="150">
        <v>22765</v>
      </c>
    </row>
    <row r="157" spans="1:2" ht="15.75">
      <c r="A157" s="230">
        <v>42956</v>
      </c>
      <c r="B157" s="150">
        <v>22760</v>
      </c>
    </row>
    <row r="158" spans="1:2" ht="15.75">
      <c r="A158" s="230">
        <v>42957</v>
      </c>
      <c r="B158" s="150">
        <v>22765</v>
      </c>
    </row>
    <row r="159" spans="1:2" ht="15.75">
      <c r="A159" s="230">
        <v>42958</v>
      </c>
      <c r="B159" s="150">
        <v>22765</v>
      </c>
    </row>
    <row r="160" spans="1:2" ht="15.75">
      <c r="A160" s="230">
        <v>42961</v>
      </c>
      <c r="B160" s="150">
        <v>22765</v>
      </c>
    </row>
    <row r="161" spans="1:2" ht="15.75">
      <c r="A161" s="230">
        <v>42962</v>
      </c>
      <c r="B161" s="150">
        <v>22760</v>
      </c>
    </row>
    <row r="162" spans="1:2" ht="15.75">
      <c r="A162" s="230">
        <v>42963</v>
      </c>
      <c r="B162" s="150">
        <v>22760</v>
      </c>
    </row>
    <row r="163" spans="1:2" ht="15.75">
      <c r="A163" s="230">
        <v>42964</v>
      </c>
      <c r="B163" s="150">
        <v>22760</v>
      </c>
    </row>
    <row r="164" spans="1:2" ht="15.75">
      <c r="A164" s="230">
        <v>42965</v>
      </c>
      <c r="B164" s="150">
        <v>22760</v>
      </c>
    </row>
    <row r="165" spans="1:2" ht="15.75">
      <c r="A165" s="230">
        <v>42968</v>
      </c>
      <c r="B165" s="150">
        <v>22760</v>
      </c>
    </row>
    <row r="166" spans="1:2" ht="15.75">
      <c r="A166" s="230">
        <v>42969</v>
      </c>
      <c r="B166" s="150">
        <v>22760</v>
      </c>
    </row>
    <row r="167" spans="1:2" ht="15.75">
      <c r="A167" s="230">
        <v>42970</v>
      </c>
      <c r="B167" s="150">
        <v>22760</v>
      </c>
    </row>
    <row r="168" spans="1:2" ht="15.75">
      <c r="A168" s="230">
        <v>42971</v>
      </c>
      <c r="B168" s="150">
        <v>22765</v>
      </c>
    </row>
    <row r="169" spans="1:2" ht="15.75">
      <c r="A169" s="230">
        <v>42972</v>
      </c>
      <c r="B169" s="150">
        <v>22770</v>
      </c>
    </row>
    <row r="170" spans="1:2" ht="15.75">
      <c r="A170" s="230">
        <v>42975</v>
      </c>
      <c r="B170" s="150">
        <v>22765</v>
      </c>
    </row>
    <row r="171" spans="1:2" ht="15.75">
      <c r="A171" s="230">
        <v>42976</v>
      </c>
      <c r="B171" s="150">
        <v>22765</v>
      </c>
    </row>
    <row r="172" spans="1:2" ht="15.75">
      <c r="A172" s="230">
        <v>42977</v>
      </c>
      <c r="B172" s="150">
        <v>22765</v>
      </c>
    </row>
    <row r="173" spans="1:2" ht="15.75">
      <c r="A173" s="230">
        <v>42978</v>
      </c>
      <c r="B173" s="150">
        <v>22765</v>
      </c>
    </row>
    <row r="174" spans="1:2" ht="15.75">
      <c r="A174" s="230">
        <v>42979</v>
      </c>
      <c r="B174" s="150">
        <v>22765</v>
      </c>
    </row>
    <row r="175" spans="1:2" ht="15.75">
      <c r="A175" s="230">
        <v>42983</v>
      </c>
      <c r="B175" s="150">
        <v>22760</v>
      </c>
    </row>
    <row r="176" spans="1:2" ht="15.75">
      <c r="A176" s="230">
        <v>42984</v>
      </c>
      <c r="B176" s="150">
        <v>22760</v>
      </c>
    </row>
    <row r="177" spans="1:2" ht="15.75">
      <c r="A177" s="230">
        <v>42985</v>
      </c>
      <c r="B177" s="150">
        <v>22760</v>
      </c>
    </row>
    <row r="178" spans="1:2" ht="15.75">
      <c r="A178" s="230">
        <v>42986</v>
      </c>
      <c r="B178" s="150">
        <v>22760</v>
      </c>
    </row>
    <row r="179" spans="1:2" ht="15.75">
      <c r="A179" s="230">
        <v>42990</v>
      </c>
      <c r="B179" s="150">
        <v>22690</v>
      </c>
    </row>
    <row r="180" spans="1:2" ht="15.75">
      <c r="A180" s="230">
        <v>42991</v>
      </c>
      <c r="B180" s="150">
        <v>22690</v>
      </c>
    </row>
    <row r="181" spans="1:2" ht="15.75">
      <c r="A181" s="230">
        <v>42992</v>
      </c>
      <c r="B181" s="150">
        <v>22760</v>
      </c>
    </row>
    <row r="182" spans="1:2" ht="15.75">
      <c r="A182" s="230">
        <v>42993</v>
      </c>
      <c r="B182" s="150">
        <v>22760</v>
      </c>
    </row>
    <row r="183" spans="1:2" ht="15.75">
      <c r="A183" s="230">
        <v>42996</v>
      </c>
      <c r="B183" s="150">
        <v>22760</v>
      </c>
    </row>
    <row r="184" spans="1:2" ht="15.75">
      <c r="A184" s="230">
        <v>42997</v>
      </c>
      <c r="B184" s="150">
        <v>22760</v>
      </c>
    </row>
    <row r="185" spans="1:2" ht="15.75">
      <c r="A185" s="230">
        <v>42998</v>
      </c>
      <c r="B185" s="150">
        <v>22760</v>
      </c>
    </row>
    <row r="186" spans="1:2" ht="15.75">
      <c r="A186" s="230">
        <v>42999</v>
      </c>
      <c r="B186" s="150">
        <v>22760</v>
      </c>
    </row>
    <row r="187" spans="1:2" ht="15.75">
      <c r="A187" s="230">
        <v>43000</v>
      </c>
      <c r="B187" s="150">
        <v>22765</v>
      </c>
    </row>
    <row r="188" spans="1:2" ht="15.75">
      <c r="A188" s="230">
        <v>43003</v>
      </c>
      <c r="B188" s="150">
        <v>22770</v>
      </c>
    </row>
    <row r="189" spans="1:2" ht="15.75">
      <c r="A189" s="230">
        <v>43004</v>
      </c>
      <c r="B189" s="150">
        <v>22770</v>
      </c>
    </row>
    <row r="190" spans="1:2" ht="15.75">
      <c r="A190" s="230">
        <v>43005</v>
      </c>
      <c r="B190" s="150">
        <v>22765</v>
      </c>
    </row>
    <row r="191" spans="1:2" ht="15.75">
      <c r="A191" s="230">
        <v>43006</v>
      </c>
      <c r="B191" s="150">
        <v>22765</v>
      </c>
    </row>
    <row r="192" spans="1:2" ht="15.75">
      <c r="A192" s="230">
        <v>43007</v>
      </c>
      <c r="B192" s="150">
        <v>22760</v>
      </c>
    </row>
    <row r="193" spans="1:2" ht="15.75">
      <c r="A193" s="230">
        <v>43010</v>
      </c>
      <c r="B193" s="150">
        <v>22760</v>
      </c>
    </row>
    <row r="194" spans="1:2" ht="15.75">
      <c r="A194" s="230">
        <v>43011</v>
      </c>
      <c r="B194" s="150">
        <v>22760</v>
      </c>
    </row>
    <row r="195" spans="1:2" ht="15.75">
      <c r="A195" s="230">
        <v>43012</v>
      </c>
      <c r="B195" s="150">
        <v>22760</v>
      </c>
    </row>
    <row r="196" spans="1:2" ht="15.75">
      <c r="A196" s="230">
        <v>43013</v>
      </c>
      <c r="B196" s="150">
        <v>22765</v>
      </c>
    </row>
    <row r="197" spans="1:2" ht="15.75">
      <c r="A197" s="230">
        <v>43014</v>
      </c>
      <c r="B197" s="150">
        <v>22765</v>
      </c>
    </row>
    <row r="198" spans="1:2" ht="15.75">
      <c r="A198" s="230">
        <v>43017</v>
      </c>
      <c r="B198" s="150">
        <v>22760</v>
      </c>
    </row>
    <row r="199" spans="1:2" ht="15.75">
      <c r="A199" s="230">
        <v>43018</v>
      </c>
      <c r="B199" s="150">
        <v>22760</v>
      </c>
    </row>
    <row r="200" spans="1:2" ht="15.75">
      <c r="A200" s="230">
        <v>43019</v>
      </c>
      <c r="B200" s="150">
        <v>22750</v>
      </c>
    </row>
    <row r="201" spans="1:2" ht="15.75">
      <c r="A201" s="230">
        <v>43020</v>
      </c>
      <c r="B201" s="150">
        <v>22755</v>
      </c>
    </row>
    <row r="202" spans="1:2" ht="15.75">
      <c r="A202" s="230">
        <v>43021</v>
      </c>
      <c r="B202" s="150">
        <v>22755</v>
      </c>
    </row>
    <row r="203" spans="1:2" ht="15.75">
      <c r="A203" s="230">
        <v>43024</v>
      </c>
      <c r="B203" s="150">
        <v>22750</v>
      </c>
    </row>
    <row r="204" spans="1:2" ht="15.75">
      <c r="A204" s="230">
        <v>43025</v>
      </c>
      <c r="B204" s="150">
        <v>22755</v>
      </c>
    </row>
    <row r="205" spans="1:2" ht="15.75">
      <c r="A205" s="230">
        <v>43026</v>
      </c>
      <c r="B205" s="150">
        <v>22750</v>
      </c>
    </row>
    <row r="206" spans="1:2" ht="15.75">
      <c r="A206" s="230">
        <v>43027</v>
      </c>
      <c r="B206" s="150">
        <v>22755</v>
      </c>
    </row>
    <row r="207" spans="1:2" ht="15.75">
      <c r="A207" s="230">
        <v>43028</v>
      </c>
      <c r="B207" s="150">
        <v>22750</v>
      </c>
    </row>
    <row r="208" spans="1:2" ht="15.75">
      <c r="A208" s="230">
        <v>43031</v>
      </c>
      <c r="B208" s="150">
        <v>22750</v>
      </c>
    </row>
    <row r="209" spans="1:2" ht="15.75">
      <c r="A209" s="230">
        <v>43032</v>
      </c>
      <c r="B209" s="150">
        <v>22755</v>
      </c>
    </row>
    <row r="210" spans="1:2" ht="15.75">
      <c r="A210" s="230">
        <v>43033</v>
      </c>
      <c r="B210" s="150">
        <v>22755</v>
      </c>
    </row>
    <row r="211" spans="1:2" ht="15.75">
      <c r="A211" s="230">
        <v>43034</v>
      </c>
      <c r="B211" s="150">
        <v>22755</v>
      </c>
    </row>
    <row r="212" spans="1:2" ht="15.75">
      <c r="A212" s="230">
        <v>43035</v>
      </c>
      <c r="B212" s="150">
        <v>22750</v>
      </c>
    </row>
    <row r="213" spans="1:2" ht="15.75">
      <c r="A213" s="230">
        <v>43038</v>
      </c>
      <c r="B213" s="150">
        <v>22750</v>
      </c>
    </row>
    <row r="214" spans="1:2" ht="15.75">
      <c r="A214" s="230">
        <v>43039</v>
      </c>
      <c r="B214" s="150">
        <v>22755</v>
      </c>
    </row>
    <row r="215" spans="1:2" ht="15.75">
      <c r="A215" s="230">
        <v>43040</v>
      </c>
      <c r="B215" s="150">
        <v>22745</v>
      </c>
    </row>
    <row r="216" spans="1:2" ht="15.75">
      <c r="A216" s="230">
        <v>43041</v>
      </c>
      <c r="B216" s="150">
        <v>22745</v>
      </c>
    </row>
    <row r="217" spans="1:2" ht="15.75">
      <c r="A217" s="230">
        <v>43042</v>
      </c>
      <c r="B217" s="150">
        <v>22750</v>
      </c>
    </row>
    <row r="218" spans="1:2" ht="15.75">
      <c r="A218" s="230">
        <v>43045</v>
      </c>
      <c r="B218" s="150">
        <v>22745</v>
      </c>
    </row>
    <row r="219" spans="1:2" ht="15.75">
      <c r="A219" s="230">
        <v>43046</v>
      </c>
      <c r="B219" s="150">
        <v>22750</v>
      </c>
    </row>
    <row r="220" spans="1:2" ht="15.75">
      <c r="A220" s="230">
        <v>43047</v>
      </c>
      <c r="B220" s="150">
        <v>22750</v>
      </c>
    </row>
    <row r="221" spans="1:2" ht="15.75">
      <c r="A221" s="230">
        <v>43048</v>
      </c>
      <c r="B221" s="150">
        <v>22680</v>
      </c>
    </row>
    <row r="222" spans="1:2" ht="15.75">
      <c r="A222" s="230">
        <v>43049</v>
      </c>
      <c r="B222" s="150">
        <v>22680</v>
      </c>
    </row>
    <row r="223" spans="1:2" ht="15.75">
      <c r="A223" s="230">
        <v>43052</v>
      </c>
      <c r="B223" s="150">
        <v>22745</v>
      </c>
    </row>
    <row r="224" spans="1:2" ht="15.75">
      <c r="A224" s="230">
        <v>43053</v>
      </c>
      <c r="B224" s="150">
        <v>22745</v>
      </c>
    </row>
    <row r="225" spans="1:2" ht="15.75">
      <c r="A225" s="230">
        <v>43054</v>
      </c>
      <c r="B225" s="150">
        <v>22745</v>
      </c>
    </row>
    <row r="226" spans="1:2" ht="15.75">
      <c r="A226" s="230">
        <v>43055</v>
      </c>
      <c r="B226" s="150">
        <v>22745</v>
      </c>
    </row>
    <row r="227" spans="1:2" ht="15.75">
      <c r="A227" s="230">
        <v>43056</v>
      </c>
      <c r="B227" s="150">
        <v>22745</v>
      </c>
    </row>
    <row r="228" spans="1:2" ht="15.75">
      <c r="A228" s="230">
        <v>43059</v>
      </c>
      <c r="B228" s="150">
        <v>22745</v>
      </c>
    </row>
    <row r="229" spans="1:2" ht="15.75">
      <c r="A229" s="230">
        <v>43060</v>
      </c>
      <c r="B229" s="150">
        <v>22745</v>
      </c>
    </row>
    <row r="230" spans="1:2" ht="15.75">
      <c r="A230" s="230">
        <v>43061</v>
      </c>
      <c r="B230" s="150">
        <v>22755</v>
      </c>
    </row>
    <row r="231" spans="1:2" ht="15.75">
      <c r="A231" s="230">
        <v>43062</v>
      </c>
      <c r="B231" s="150">
        <v>22760</v>
      </c>
    </row>
    <row r="232" spans="1:2" ht="15.75">
      <c r="A232" s="230">
        <v>43063</v>
      </c>
      <c r="B232" s="150">
        <v>22760</v>
      </c>
    </row>
    <row r="233" spans="1:2" ht="15.75">
      <c r="A233" s="230">
        <v>43066</v>
      </c>
      <c r="B233" s="150">
        <v>22760</v>
      </c>
    </row>
    <row r="234" spans="1:2" ht="15.75">
      <c r="A234" s="230">
        <v>43067</v>
      </c>
      <c r="B234" s="150">
        <v>22750</v>
      </c>
    </row>
    <row r="235" spans="1:2" ht="15.75">
      <c r="A235" s="230">
        <v>43068</v>
      </c>
      <c r="B235" s="150">
        <v>22750</v>
      </c>
    </row>
    <row r="236" spans="1:2" ht="15.75">
      <c r="A236" s="230">
        <v>43069</v>
      </c>
      <c r="B236" s="150">
        <v>22750</v>
      </c>
    </row>
    <row r="237" spans="1:2" ht="15.75">
      <c r="A237" s="230">
        <v>43070</v>
      </c>
      <c r="B237" s="150">
        <v>22755</v>
      </c>
    </row>
    <row r="238" spans="1:2" ht="15.75">
      <c r="A238" s="230">
        <v>43073</v>
      </c>
      <c r="B238" s="150">
        <v>22675</v>
      </c>
    </row>
    <row r="239" spans="1:2" ht="15.75">
      <c r="A239" s="230">
        <v>43074</v>
      </c>
      <c r="B239" s="150">
        <v>22750</v>
      </c>
    </row>
    <row r="240" spans="1:2" ht="15.75">
      <c r="A240" s="230">
        <v>43075</v>
      </c>
      <c r="B240" s="150">
        <v>22750</v>
      </c>
    </row>
    <row r="241" spans="1:2" ht="15.75">
      <c r="A241" s="230">
        <v>43076</v>
      </c>
      <c r="B241" s="150">
        <v>22750</v>
      </c>
    </row>
    <row r="242" spans="1:2" ht="15.75">
      <c r="A242" s="230">
        <v>43077</v>
      </c>
      <c r="B242" s="150">
        <v>22750</v>
      </c>
    </row>
    <row r="243" spans="1:2" ht="15.75">
      <c r="A243" s="230">
        <v>43080</v>
      </c>
      <c r="B243" s="150">
        <v>22745</v>
      </c>
    </row>
    <row r="244" spans="1:2" ht="15.75">
      <c r="A244" s="230">
        <v>43081</v>
      </c>
      <c r="B244" s="150">
        <v>22745</v>
      </c>
    </row>
    <row r="245" spans="1:2" ht="15.75">
      <c r="A245" s="230">
        <v>43082</v>
      </c>
      <c r="B245" s="150">
        <v>22745</v>
      </c>
    </row>
    <row r="246" spans="1:2" ht="15.75">
      <c r="A246" s="230">
        <v>43083</v>
      </c>
      <c r="B246" s="150">
        <v>22750</v>
      </c>
    </row>
    <row r="247" spans="1:2" ht="15.75">
      <c r="A247" s="230">
        <v>43084</v>
      </c>
      <c r="B247" s="150">
        <v>22755</v>
      </c>
    </row>
    <row r="248" spans="1:2" ht="15.75">
      <c r="A248" s="230">
        <v>43087</v>
      </c>
      <c r="B248" s="150">
        <v>22750</v>
      </c>
    </row>
    <row r="249" spans="1:2" ht="15.75">
      <c r="A249" s="230">
        <v>43088</v>
      </c>
      <c r="B249" s="150">
        <v>22750</v>
      </c>
    </row>
    <row r="250" spans="1:2" ht="15.75">
      <c r="A250" s="230">
        <v>43089</v>
      </c>
      <c r="B250" s="150">
        <v>22750</v>
      </c>
    </row>
    <row r="251" spans="1:2" ht="15.75">
      <c r="A251" s="230">
        <v>43090</v>
      </c>
      <c r="B251" s="150">
        <v>22750</v>
      </c>
    </row>
    <row r="252" spans="1:2" ht="15.75">
      <c r="A252" s="230">
        <v>43091</v>
      </c>
      <c r="B252" s="150">
        <v>22745</v>
      </c>
    </row>
    <row r="253" spans="1:2" ht="15.75">
      <c r="A253" s="230">
        <v>43094</v>
      </c>
      <c r="B253" s="150">
        <v>22745</v>
      </c>
    </row>
    <row r="254" spans="1:2" ht="15.75">
      <c r="A254" s="230">
        <v>43095</v>
      </c>
      <c r="B254" s="150">
        <v>22745</v>
      </c>
    </row>
    <row r="255" spans="1:2" ht="15.75">
      <c r="A255" s="230">
        <v>43096</v>
      </c>
      <c r="B255" s="150">
        <v>22745</v>
      </c>
    </row>
    <row r="256" spans="1:2" ht="15.75">
      <c r="A256" s="230">
        <v>43097</v>
      </c>
      <c r="B256" s="150">
        <v>22745</v>
      </c>
    </row>
    <row r="257" spans="1:2" ht="15.75">
      <c r="A257" s="230">
        <v>43098</v>
      </c>
      <c r="B257" s="150">
        <v>22735</v>
      </c>
    </row>
    <row r="258" spans="1:2" ht="15.75">
      <c r="A258" s="230">
        <v>43102</v>
      </c>
      <c r="B258" s="150">
        <v>22745</v>
      </c>
    </row>
    <row r="259" spans="1:2" ht="15.75">
      <c r="A259" s="230">
        <v>43103</v>
      </c>
      <c r="B259" s="150">
        <v>22745</v>
      </c>
    </row>
    <row r="260" spans="1:2" ht="15.75">
      <c r="A260" s="230">
        <v>43104</v>
      </c>
      <c r="B260" s="150">
        <v>22745</v>
      </c>
    </row>
    <row r="261" spans="1:2" ht="15.75">
      <c r="A261" s="230">
        <v>43105</v>
      </c>
      <c r="B261" s="150">
        <v>22745</v>
      </c>
    </row>
    <row r="262" spans="1:2" ht="15.75">
      <c r="A262" s="230">
        <v>43108</v>
      </c>
      <c r="B262" s="150">
        <v>22745</v>
      </c>
    </row>
    <row r="263" spans="1:2" ht="15.75">
      <c r="A263" s="230">
        <v>43109</v>
      </c>
      <c r="B263" s="150">
        <v>22745</v>
      </c>
    </row>
    <row r="264" spans="1:2" ht="15.75">
      <c r="A264" s="230">
        <v>43110</v>
      </c>
      <c r="B264" s="150">
        <v>22745</v>
      </c>
    </row>
    <row r="265" spans="1:2" ht="15.75">
      <c r="A265" s="230">
        <v>43111</v>
      </c>
      <c r="B265" s="150">
        <v>22745</v>
      </c>
    </row>
    <row r="266" spans="1:2" ht="15.75">
      <c r="A266" s="230">
        <v>43112</v>
      </c>
      <c r="B266" s="150">
        <v>22745</v>
      </c>
    </row>
    <row r="267" spans="1:2" ht="15.75">
      <c r="A267" s="230">
        <v>43115</v>
      </c>
      <c r="B267" s="150">
        <v>22745</v>
      </c>
    </row>
    <row r="268" spans="1:2" ht="15.75">
      <c r="A268" s="230">
        <v>43116</v>
      </c>
      <c r="B268" s="150">
        <v>22745</v>
      </c>
    </row>
    <row r="269" spans="1:2" ht="15.75">
      <c r="A269" s="230">
        <v>43117</v>
      </c>
      <c r="B269" s="150">
        <v>22745</v>
      </c>
    </row>
    <row r="270" spans="1:2" ht="15.75">
      <c r="A270" s="230">
        <v>43118</v>
      </c>
      <c r="B270" s="150">
        <v>22745</v>
      </c>
    </row>
    <row r="271" spans="1:2" ht="15.75">
      <c r="A271" s="230">
        <v>43119</v>
      </c>
      <c r="B271" s="150">
        <v>22745</v>
      </c>
    </row>
    <row r="272" spans="1:2" ht="15.75">
      <c r="A272" s="230">
        <v>43122</v>
      </c>
      <c r="B272" s="150">
        <v>22745</v>
      </c>
    </row>
    <row r="273" spans="1:2" ht="15.75">
      <c r="A273" s="230">
        <v>43123</v>
      </c>
      <c r="B273" s="150">
        <v>22745</v>
      </c>
    </row>
    <row r="274" spans="1:2" ht="15.75">
      <c r="A274" s="230">
        <v>43124</v>
      </c>
      <c r="B274" s="150">
        <v>22745</v>
      </c>
    </row>
    <row r="275" spans="1:2" ht="15.75">
      <c r="A275" s="230">
        <v>43125</v>
      </c>
      <c r="B275" s="150">
        <v>22745</v>
      </c>
    </row>
    <row r="276" spans="1:2" ht="15.75">
      <c r="A276" s="230">
        <v>43126</v>
      </c>
      <c r="B276" s="150">
        <v>22745</v>
      </c>
    </row>
    <row r="277" spans="1:2" ht="15.75">
      <c r="A277" s="230">
        <v>43129</v>
      </c>
      <c r="B277" s="150">
        <v>22745</v>
      </c>
    </row>
    <row r="278" spans="1:2" ht="15.75">
      <c r="A278" s="230">
        <v>43130</v>
      </c>
      <c r="B278" s="150">
        <v>22745</v>
      </c>
    </row>
    <row r="279" spans="1:2" ht="15.75">
      <c r="A279" s="230">
        <v>43131</v>
      </c>
      <c r="B279" s="150">
        <v>22745</v>
      </c>
    </row>
    <row r="280" spans="1:2" ht="15.75">
      <c r="A280" s="230">
        <v>43132</v>
      </c>
      <c r="B280" s="150">
        <v>22745</v>
      </c>
    </row>
    <row r="281" spans="1:2" ht="15.75">
      <c r="A281" s="230">
        <v>43133</v>
      </c>
      <c r="B281" s="150">
        <v>22745</v>
      </c>
    </row>
    <row r="282" spans="1:2" ht="15.75">
      <c r="A282" s="230">
        <v>43136</v>
      </c>
      <c r="B282" s="150">
        <v>22745</v>
      </c>
    </row>
    <row r="283" spans="1:2" ht="15.75">
      <c r="A283" s="230">
        <v>43137</v>
      </c>
      <c r="B283" s="150">
        <v>22745</v>
      </c>
    </row>
    <row r="284" spans="1:2" ht="15.75">
      <c r="A284" s="230">
        <v>43138</v>
      </c>
      <c r="B284" s="150">
        <v>22735</v>
      </c>
    </row>
    <row r="285" spans="1:2" ht="15.75">
      <c r="A285" s="230">
        <v>43139</v>
      </c>
      <c r="B285" s="150">
        <v>22720</v>
      </c>
    </row>
    <row r="286" spans="1:2" ht="15.75">
      <c r="A286" s="230">
        <v>43140</v>
      </c>
      <c r="B286" s="332" t="s">
        <v>1012</v>
      </c>
    </row>
    <row r="287" spans="1:2" ht="15.75">
      <c r="A287" s="230">
        <v>43153</v>
      </c>
      <c r="B287" s="332">
        <v>22750</v>
      </c>
    </row>
    <row r="288" spans="1:2" ht="15.75">
      <c r="A288" s="230">
        <v>43158</v>
      </c>
      <c r="B288" s="332">
        <v>22775</v>
      </c>
    </row>
    <row r="289" spans="1:2" ht="15.75">
      <c r="A289" s="230">
        <v>43159</v>
      </c>
      <c r="B289" s="332">
        <v>22790</v>
      </c>
    </row>
    <row r="290" spans="1:2" ht="15.75">
      <c r="A290" s="230">
        <v>43160</v>
      </c>
      <c r="B290" s="332">
        <v>22790</v>
      </c>
    </row>
    <row r="291" spans="1:2" ht="15.75">
      <c r="A291" s="230">
        <v>43161</v>
      </c>
      <c r="B291" s="332">
        <v>22795</v>
      </c>
    </row>
    <row r="292" spans="1:2" ht="15.75">
      <c r="A292" s="230">
        <v>43164</v>
      </c>
      <c r="B292" s="332">
        <v>22790</v>
      </c>
    </row>
    <row r="293" spans="1:2" ht="15.75">
      <c r="A293" s="230">
        <v>43165</v>
      </c>
      <c r="B293" s="332">
        <v>22795</v>
      </c>
    </row>
    <row r="294" spans="1:2" ht="15.75">
      <c r="A294" s="230">
        <v>43166</v>
      </c>
      <c r="B294" s="332">
        <v>22790</v>
      </c>
    </row>
    <row r="295" spans="1:2" ht="15.75">
      <c r="A295" s="230">
        <v>43167</v>
      </c>
      <c r="B295" s="332">
        <v>22790</v>
      </c>
    </row>
    <row r="296" spans="1:2" ht="15.75">
      <c r="A296" s="230">
        <v>43168</v>
      </c>
      <c r="B296" s="332">
        <v>22790</v>
      </c>
    </row>
    <row r="297" spans="1:2" ht="15.75">
      <c r="A297" s="230">
        <v>43171</v>
      </c>
      <c r="B297" s="332">
        <v>22790</v>
      </c>
    </row>
    <row r="298" spans="1:2" ht="15.75">
      <c r="A298" s="230">
        <v>43172</v>
      </c>
      <c r="B298" s="332">
        <v>22790</v>
      </c>
    </row>
    <row r="299" spans="1:2" ht="15.75">
      <c r="A299" s="230">
        <v>43173</v>
      </c>
      <c r="B299" s="332">
        <v>22795</v>
      </c>
    </row>
    <row r="300" spans="1:2" ht="15.75">
      <c r="A300" s="230">
        <v>43174</v>
      </c>
      <c r="B300" s="332">
        <v>22795</v>
      </c>
    </row>
    <row r="301" spans="1:2" ht="15.75">
      <c r="A301" s="230">
        <v>43175</v>
      </c>
      <c r="B301" s="332">
        <v>22795</v>
      </c>
    </row>
    <row r="302" spans="1:2" ht="15.75">
      <c r="A302" s="230">
        <v>43178</v>
      </c>
      <c r="B302" s="332">
        <v>22795</v>
      </c>
    </row>
    <row r="303" spans="1:2" ht="15.75">
      <c r="A303" s="230">
        <v>43179</v>
      </c>
      <c r="B303" s="332">
        <v>22805</v>
      </c>
    </row>
    <row r="304" spans="1:2" ht="15.75">
      <c r="A304" s="230">
        <v>43180</v>
      </c>
      <c r="B304" s="332">
        <v>22805</v>
      </c>
    </row>
    <row r="305" spans="1:4" ht="15.75">
      <c r="A305" s="230">
        <v>43181</v>
      </c>
      <c r="B305" s="332">
        <v>22805</v>
      </c>
    </row>
    <row r="306" spans="1:4" ht="15.75">
      <c r="A306" s="230">
        <v>43182</v>
      </c>
      <c r="B306" s="332">
        <v>22830</v>
      </c>
    </row>
    <row r="307" spans="1:4" ht="15.75">
      <c r="A307" s="230">
        <v>43185</v>
      </c>
      <c r="B307" s="332">
        <v>22830</v>
      </c>
      <c r="C307" s="142"/>
      <c r="D307" s="142"/>
    </row>
    <row r="308" spans="1:4" ht="15.75">
      <c r="A308" s="230">
        <v>43186</v>
      </c>
      <c r="B308" s="332">
        <v>22845</v>
      </c>
    </row>
    <row r="309" spans="1:4" ht="15.75">
      <c r="A309" s="230">
        <v>43187</v>
      </c>
      <c r="B309" s="332">
        <v>22845</v>
      </c>
      <c r="D309" s="143"/>
    </row>
    <row r="310" spans="1:4" ht="15.75">
      <c r="A310" s="230">
        <v>43188</v>
      </c>
      <c r="B310" s="332">
        <v>22840</v>
      </c>
    </row>
    <row r="311" spans="1:4" ht="15.75">
      <c r="A311" s="230">
        <v>43189</v>
      </c>
      <c r="B311" s="332">
        <v>22820</v>
      </c>
    </row>
    <row r="312" spans="1:4" ht="15.75">
      <c r="A312" s="230">
        <v>43192</v>
      </c>
      <c r="B312" s="332">
        <v>22820</v>
      </c>
    </row>
    <row r="313" spans="1:4" ht="15.75">
      <c r="A313" s="230">
        <v>43193</v>
      </c>
      <c r="B313" s="332">
        <v>22835</v>
      </c>
    </row>
    <row r="314" spans="1:4" ht="15.75">
      <c r="A314" s="230">
        <v>43194</v>
      </c>
      <c r="B314" s="332">
        <v>22845</v>
      </c>
    </row>
    <row r="315" spans="1:4" ht="15.75">
      <c r="A315" s="230">
        <v>43195</v>
      </c>
      <c r="B315" s="332">
        <v>22845</v>
      </c>
    </row>
    <row r="316" spans="1:4" ht="15.75">
      <c r="A316" s="230">
        <v>43196</v>
      </c>
      <c r="B316" s="332">
        <v>22840</v>
      </c>
    </row>
    <row r="317" spans="1:4" ht="15.75">
      <c r="A317" s="230">
        <v>43200</v>
      </c>
      <c r="B317" s="332">
        <v>22825</v>
      </c>
    </row>
    <row r="318" spans="1:4" ht="15.75">
      <c r="A318" s="230">
        <v>43201</v>
      </c>
      <c r="B318" s="332">
        <v>22825</v>
      </c>
    </row>
    <row r="319" spans="1:4" ht="15.75">
      <c r="A319" s="230">
        <v>43202</v>
      </c>
      <c r="B319" s="332">
        <v>22825</v>
      </c>
    </row>
    <row r="320" spans="1:4" ht="15.75">
      <c r="A320" s="230">
        <v>43203</v>
      </c>
      <c r="B320" s="332">
        <v>22820</v>
      </c>
    </row>
    <row r="321" spans="1:2" ht="15.75">
      <c r="A321" s="230">
        <v>43206</v>
      </c>
      <c r="B321" s="332">
        <v>22825</v>
      </c>
    </row>
    <row r="322" spans="1:2" ht="15.75">
      <c r="A322" s="230">
        <v>43207</v>
      </c>
      <c r="B322" s="332">
        <v>22805</v>
      </c>
    </row>
    <row r="323" spans="1:2" ht="15.75">
      <c r="A323" s="230">
        <v>43208</v>
      </c>
      <c r="B323" s="332">
        <v>22805</v>
      </c>
    </row>
    <row r="324" spans="1:2" ht="15.75">
      <c r="A324" s="230">
        <v>43209</v>
      </c>
      <c r="B324" s="332">
        <v>22810</v>
      </c>
    </row>
    <row r="325" spans="1:2" ht="15.75">
      <c r="A325" s="230">
        <v>43210</v>
      </c>
      <c r="B325" s="332">
        <v>22810</v>
      </c>
    </row>
    <row r="326" spans="1:2" ht="15.75">
      <c r="A326" s="230">
        <v>43213</v>
      </c>
      <c r="B326" s="332">
        <v>22810</v>
      </c>
    </row>
    <row r="327" spans="1:2" ht="15.75">
      <c r="A327" s="230">
        <v>43214</v>
      </c>
      <c r="B327" s="332" t="s">
        <v>1013</v>
      </c>
    </row>
    <row r="328" spans="1:2" ht="15.75">
      <c r="A328" s="230">
        <v>43216</v>
      </c>
      <c r="B328" s="332">
        <v>22805</v>
      </c>
    </row>
    <row r="329" spans="1:2" ht="15.75">
      <c r="A329" s="230">
        <v>43217</v>
      </c>
      <c r="B329" s="332">
        <v>22800</v>
      </c>
    </row>
    <row r="330" spans="1:2" ht="15.75">
      <c r="A330" s="230">
        <v>43222</v>
      </c>
      <c r="B330" s="332">
        <v>22800</v>
      </c>
    </row>
    <row r="331" spans="1:2" ht="15.75">
      <c r="A331" s="230">
        <v>43223</v>
      </c>
      <c r="B331" s="332">
        <v>22795</v>
      </c>
    </row>
    <row r="332" spans="1:2" ht="15.75">
      <c r="A332" s="230">
        <v>43224</v>
      </c>
      <c r="B332" s="332">
        <v>22805</v>
      </c>
    </row>
    <row r="333" spans="1:2" ht="15.75">
      <c r="A333" s="230">
        <v>43227</v>
      </c>
      <c r="B333" s="332">
        <v>22805</v>
      </c>
    </row>
    <row r="334" spans="1:2" ht="15.75">
      <c r="A334" s="230">
        <v>43228</v>
      </c>
      <c r="B334" s="332">
        <v>22805</v>
      </c>
    </row>
    <row r="335" spans="1:2" ht="15.75">
      <c r="A335" s="230">
        <v>43229</v>
      </c>
      <c r="B335" s="332">
        <v>22805</v>
      </c>
    </row>
    <row r="336" spans="1:2" ht="15.75">
      <c r="A336" s="230">
        <v>43230</v>
      </c>
      <c r="B336" s="332">
        <v>22805</v>
      </c>
    </row>
    <row r="337" spans="1:2" ht="15.75">
      <c r="A337" s="230">
        <v>43231</v>
      </c>
      <c r="B337" s="332">
        <v>22805</v>
      </c>
    </row>
    <row r="338" spans="1:2" ht="15.75">
      <c r="A338" s="230">
        <v>43234</v>
      </c>
      <c r="B338" s="332">
        <v>22805</v>
      </c>
    </row>
    <row r="339" spans="1:2" ht="15.75">
      <c r="A339" s="230">
        <v>43235</v>
      </c>
      <c r="B339" s="332">
        <v>22805</v>
      </c>
    </row>
    <row r="340" spans="1:2" ht="15.75">
      <c r="A340" s="230">
        <v>43236</v>
      </c>
      <c r="B340" s="332">
        <v>22805</v>
      </c>
    </row>
    <row r="341" spans="1:2" ht="15.75">
      <c r="A341" s="230">
        <v>43237</v>
      </c>
      <c r="B341" s="332">
        <v>22805</v>
      </c>
    </row>
    <row r="342" spans="1:2" ht="15.75">
      <c r="A342" s="230">
        <v>43238</v>
      </c>
      <c r="B342" s="332">
        <v>22815</v>
      </c>
    </row>
    <row r="343" spans="1:2" ht="15.75">
      <c r="A343" s="230">
        <v>43241</v>
      </c>
      <c r="B343" s="332">
        <v>22815</v>
      </c>
    </row>
    <row r="344" spans="1:2" ht="15.75">
      <c r="A344" s="230">
        <v>43242</v>
      </c>
      <c r="B344" s="332">
        <v>22810</v>
      </c>
    </row>
    <row r="345" spans="1:2" ht="15.75">
      <c r="A345" s="230">
        <v>43243</v>
      </c>
      <c r="B345" s="332">
        <v>22805</v>
      </c>
    </row>
    <row r="346" spans="1:2" ht="15.75">
      <c r="A346" s="230">
        <v>43244</v>
      </c>
      <c r="B346" s="332">
        <v>22810</v>
      </c>
    </row>
    <row r="347" spans="1:2" ht="15.75">
      <c r="A347" s="230">
        <v>43245</v>
      </c>
      <c r="B347" s="332">
        <v>22815</v>
      </c>
    </row>
    <row r="348" spans="1:2" ht="15.75">
      <c r="A348" s="230">
        <v>43248</v>
      </c>
      <c r="B348" s="332">
        <v>22845</v>
      </c>
    </row>
    <row r="349" spans="1:2" ht="15.75">
      <c r="A349" s="230">
        <v>43249</v>
      </c>
      <c r="B349" s="332">
        <v>22860</v>
      </c>
    </row>
    <row r="350" spans="1:2" ht="15.75">
      <c r="A350" s="230">
        <v>43250</v>
      </c>
      <c r="B350" s="332">
        <v>22880</v>
      </c>
    </row>
    <row r="351" spans="1:2" ht="15.75">
      <c r="A351" s="230">
        <v>43251</v>
      </c>
      <c r="B351" s="332">
        <v>22850</v>
      </c>
    </row>
    <row r="352" spans="1:2" ht="15.75">
      <c r="A352" s="230">
        <v>43252</v>
      </c>
      <c r="B352" s="332">
        <v>22830</v>
      </c>
    </row>
    <row r="353" spans="1:2" ht="15.75">
      <c r="A353" s="230">
        <v>43255</v>
      </c>
      <c r="B353" s="332">
        <v>22855</v>
      </c>
    </row>
    <row r="354" spans="1:2" ht="15.75">
      <c r="A354" s="230">
        <v>43256</v>
      </c>
      <c r="B354" s="332">
        <v>22855</v>
      </c>
    </row>
    <row r="355" spans="1:2" ht="15.75">
      <c r="A355" s="230">
        <v>43257</v>
      </c>
      <c r="B355" s="332">
        <v>22840</v>
      </c>
    </row>
    <row r="356" spans="1:2" ht="15.75">
      <c r="A356" s="230">
        <v>43258</v>
      </c>
      <c r="B356" s="332">
        <v>22840</v>
      </c>
    </row>
    <row r="357" spans="1:2" ht="15.75">
      <c r="A357" s="230">
        <v>43259</v>
      </c>
      <c r="B357" s="332">
        <v>22755</v>
      </c>
    </row>
    <row r="358" spans="1:2" ht="15.75">
      <c r="A358" s="230">
        <v>43262</v>
      </c>
      <c r="B358" s="332">
        <v>22850</v>
      </c>
    </row>
    <row r="359" spans="1:2" ht="15.75">
      <c r="A359" s="230">
        <v>43263</v>
      </c>
      <c r="B359" s="332">
        <v>22845</v>
      </c>
    </row>
    <row r="360" spans="1:2" ht="15.75">
      <c r="A360" s="230">
        <v>43264</v>
      </c>
      <c r="B360" s="332">
        <v>22850</v>
      </c>
    </row>
    <row r="361" spans="1:2" ht="15.75">
      <c r="A361" s="230">
        <v>43265</v>
      </c>
      <c r="B361" s="332">
        <v>22850</v>
      </c>
    </row>
    <row r="362" spans="1:2" ht="15.75">
      <c r="A362" s="230">
        <v>43266</v>
      </c>
      <c r="B362" s="332">
        <v>22845</v>
      </c>
    </row>
    <row r="363" spans="1:2" ht="15.75">
      <c r="A363" s="230">
        <v>43269</v>
      </c>
      <c r="B363" s="332">
        <v>22865</v>
      </c>
    </row>
    <row r="364" spans="1:2" ht="15.75">
      <c r="A364" s="230">
        <v>43270</v>
      </c>
      <c r="B364" s="332">
        <v>22880</v>
      </c>
    </row>
    <row r="365" spans="1:2" ht="15.75">
      <c r="A365" s="230">
        <v>43271</v>
      </c>
      <c r="B365" s="332">
        <v>22890</v>
      </c>
    </row>
    <row r="366" spans="1:2" ht="15.75">
      <c r="A366" s="230">
        <v>43272</v>
      </c>
      <c r="B366" s="332">
        <v>22900</v>
      </c>
    </row>
    <row r="367" spans="1:2" ht="15.75">
      <c r="A367" s="230">
        <v>43276</v>
      </c>
      <c r="B367" s="332">
        <v>22910</v>
      </c>
    </row>
    <row r="368" spans="1:2" ht="15.75">
      <c r="A368" s="230">
        <v>43277</v>
      </c>
      <c r="B368" s="332">
        <v>22945</v>
      </c>
    </row>
    <row r="369" spans="1:2" ht="15.75">
      <c r="A369" s="230">
        <v>43278</v>
      </c>
      <c r="B369" s="332">
        <v>22975</v>
      </c>
    </row>
    <row r="370" spans="1:2" ht="15.75">
      <c r="A370" s="230">
        <v>43279</v>
      </c>
      <c r="B370" s="332">
        <v>22975</v>
      </c>
    </row>
    <row r="371" spans="1:2" ht="15.75">
      <c r="A371" s="230">
        <v>43280</v>
      </c>
      <c r="B371" s="332">
        <v>22990</v>
      </c>
    </row>
    <row r="372" spans="1:2" ht="15.75">
      <c r="A372" s="230">
        <v>43283</v>
      </c>
      <c r="B372" s="332">
        <v>23010</v>
      </c>
    </row>
    <row r="373" spans="1:2" ht="15.75">
      <c r="A373" s="230">
        <v>43284</v>
      </c>
      <c r="B373" s="332">
        <v>23060</v>
      </c>
    </row>
    <row r="374" spans="1:2" ht="15.75">
      <c r="A374" s="230">
        <v>43285</v>
      </c>
      <c r="B374" s="332">
        <v>23070</v>
      </c>
    </row>
    <row r="375" spans="1:2" ht="15.75">
      <c r="A375" s="230">
        <v>43286</v>
      </c>
      <c r="B375" s="332">
        <v>23075</v>
      </c>
    </row>
    <row r="376" spans="1:2" ht="15.75">
      <c r="A376" s="230">
        <v>43287</v>
      </c>
      <c r="B376" s="332">
        <v>23075</v>
      </c>
    </row>
    <row r="377" spans="1:2" ht="15.75">
      <c r="A377" s="230">
        <v>43291</v>
      </c>
      <c r="B377" s="332">
        <v>23070</v>
      </c>
    </row>
    <row r="378" spans="1:2" ht="15.75">
      <c r="A378" s="230">
        <v>43292</v>
      </c>
      <c r="B378" s="332">
        <v>23075</v>
      </c>
    </row>
    <row r="379" spans="1:2" ht="15.75">
      <c r="A379" s="230">
        <v>43293</v>
      </c>
      <c r="B379" s="332">
        <v>23075</v>
      </c>
    </row>
    <row r="380" spans="1:2" ht="15.75">
      <c r="A380" s="230">
        <v>43294</v>
      </c>
      <c r="B380" s="332">
        <v>23080</v>
      </c>
    </row>
    <row r="381" spans="1:2" ht="15.75">
      <c r="A381" s="230">
        <v>43297</v>
      </c>
      <c r="B381" s="332">
        <v>23080</v>
      </c>
    </row>
    <row r="382" spans="1:2" ht="15.75">
      <c r="A382" s="230">
        <v>43298</v>
      </c>
      <c r="B382" s="332">
        <v>23080</v>
      </c>
    </row>
    <row r="383" spans="1:2" ht="15.75">
      <c r="A383" s="230">
        <v>43299</v>
      </c>
      <c r="B383" s="332">
        <v>23080</v>
      </c>
    </row>
    <row r="384" spans="1:2" ht="15.75">
      <c r="A384" s="230">
        <v>43300</v>
      </c>
      <c r="B384" s="332">
        <v>23080</v>
      </c>
    </row>
    <row r="385" spans="1:2" ht="15.75">
      <c r="A385" s="230">
        <v>43301</v>
      </c>
      <c r="B385" s="332">
        <v>23090</v>
      </c>
    </row>
    <row r="386" spans="1:2" ht="15.75">
      <c r="A386" s="230">
        <v>43304</v>
      </c>
      <c r="B386" s="332">
        <v>23230</v>
      </c>
    </row>
    <row r="387" spans="1:2" ht="15.75">
      <c r="A387" s="230">
        <v>43305</v>
      </c>
      <c r="B387" s="332">
        <v>23275</v>
      </c>
    </row>
    <row r="388" spans="1:2" ht="15.75">
      <c r="A388" s="230">
        <v>43306</v>
      </c>
      <c r="B388" s="332">
        <v>23250</v>
      </c>
    </row>
    <row r="389" spans="1:2" ht="15.75">
      <c r="A389" s="230">
        <v>43307</v>
      </c>
      <c r="B389" s="332">
        <v>23220</v>
      </c>
    </row>
    <row r="390" spans="1:2" ht="15.75">
      <c r="A390" s="230">
        <v>43308</v>
      </c>
      <c r="B390" s="332">
        <v>23255</v>
      </c>
    </row>
    <row r="391" spans="1:2" ht="15.75">
      <c r="A391" s="230">
        <v>43311</v>
      </c>
      <c r="B391" s="332">
        <v>23290</v>
      </c>
    </row>
    <row r="392" spans="1:2" ht="15.75">
      <c r="A392" s="230">
        <v>43312</v>
      </c>
      <c r="B392" s="332">
        <v>23325</v>
      </c>
    </row>
    <row r="393" spans="1:2" ht="15.75">
      <c r="A393" s="230">
        <v>43313</v>
      </c>
      <c r="B393" s="332">
        <v>23325</v>
      </c>
    </row>
    <row r="394" spans="1:2" ht="15.75">
      <c r="A394" s="230">
        <v>43314</v>
      </c>
      <c r="B394" s="332">
        <v>23310</v>
      </c>
    </row>
    <row r="395" spans="1:2" ht="15.75">
      <c r="A395" s="230">
        <v>43315</v>
      </c>
      <c r="B395" s="332">
        <v>23340</v>
      </c>
    </row>
    <row r="396" spans="1:2" ht="15.75">
      <c r="A396" s="230">
        <v>43318</v>
      </c>
      <c r="B396" s="332">
        <v>23350</v>
      </c>
    </row>
    <row r="397" spans="1:2" ht="15.75">
      <c r="A397" s="230">
        <v>43319</v>
      </c>
      <c r="B397" s="332">
        <v>23345</v>
      </c>
    </row>
    <row r="398" spans="1:2" ht="15.75">
      <c r="A398" s="230">
        <v>43320</v>
      </c>
      <c r="B398" s="332">
        <v>23330</v>
      </c>
    </row>
    <row r="399" spans="1:2" ht="15.75">
      <c r="A399" s="230">
        <v>43321</v>
      </c>
      <c r="B399" s="332">
        <v>23315</v>
      </c>
    </row>
    <row r="400" spans="1:2" ht="15.75">
      <c r="A400" s="230">
        <v>43322</v>
      </c>
      <c r="B400" s="332">
        <v>23310</v>
      </c>
    </row>
    <row r="401" spans="1:2" ht="15.75">
      <c r="A401" s="230">
        <v>43325</v>
      </c>
      <c r="B401" s="332">
        <v>23350</v>
      </c>
    </row>
    <row r="402" spans="1:2" ht="15.75">
      <c r="A402" s="230">
        <v>43326</v>
      </c>
      <c r="B402" s="332">
        <v>23350</v>
      </c>
    </row>
    <row r="403" spans="1:2" ht="15.75">
      <c r="A403" s="230">
        <v>43327</v>
      </c>
      <c r="B403" s="332">
        <v>23350</v>
      </c>
    </row>
    <row r="404" spans="1:2" ht="15.75">
      <c r="A404" s="230">
        <v>43328</v>
      </c>
      <c r="B404" s="332">
        <v>23350</v>
      </c>
    </row>
    <row r="405" spans="1:2" ht="15.75">
      <c r="A405" s="230">
        <v>43329</v>
      </c>
      <c r="B405" s="332">
        <v>23345</v>
      </c>
    </row>
    <row r="406" spans="1:2" ht="15.75">
      <c r="A406" s="230">
        <v>43332</v>
      </c>
      <c r="B406" s="332">
        <v>23325</v>
      </c>
    </row>
    <row r="407" spans="1:2" ht="15.75">
      <c r="A407" s="230">
        <v>43333</v>
      </c>
      <c r="B407" s="332">
        <v>23300</v>
      </c>
    </row>
    <row r="408" spans="1:2" ht="15.75">
      <c r="A408" s="230">
        <v>43334</v>
      </c>
      <c r="B408" s="332">
        <v>23320</v>
      </c>
    </row>
    <row r="409" spans="1:2" ht="15.75">
      <c r="A409" s="230">
        <v>43335</v>
      </c>
      <c r="B409" s="332">
        <v>23320</v>
      </c>
    </row>
    <row r="410" spans="1:2" ht="15.75">
      <c r="A410" s="230">
        <v>43336</v>
      </c>
      <c r="B410" s="332">
        <v>23340</v>
      </c>
    </row>
    <row r="411" spans="1:2" ht="15.75">
      <c r="A411" s="230">
        <v>43339</v>
      </c>
      <c r="B411" s="332">
        <v>23330</v>
      </c>
    </row>
    <row r="412" spans="1:2" ht="15.75">
      <c r="A412" s="230">
        <v>43340</v>
      </c>
      <c r="B412" s="332">
        <v>23335</v>
      </c>
    </row>
    <row r="413" spans="1:2" ht="15.75">
      <c r="A413" s="230">
        <v>43341</v>
      </c>
      <c r="B413" s="332">
        <v>23335</v>
      </c>
    </row>
    <row r="414" spans="1:2" ht="15.75">
      <c r="A414" s="230">
        <v>43342</v>
      </c>
      <c r="B414" s="332">
        <v>23340</v>
      </c>
    </row>
    <row r="415" spans="1:2" ht="15.75">
      <c r="A415" s="230">
        <v>43343</v>
      </c>
      <c r="B415" s="332">
        <v>23340</v>
      </c>
    </row>
    <row r="416" spans="1:2" ht="15.75">
      <c r="A416" s="230">
        <v>43347</v>
      </c>
      <c r="B416" s="332">
        <v>23340</v>
      </c>
    </row>
    <row r="417" spans="1:2" ht="15.75">
      <c r="A417" s="230">
        <v>43348</v>
      </c>
      <c r="B417" s="332">
        <v>23350</v>
      </c>
    </row>
    <row r="418" spans="1:2" ht="15.75">
      <c r="A418" s="230">
        <v>43349</v>
      </c>
      <c r="B418" s="332">
        <v>23335</v>
      </c>
    </row>
    <row r="419" spans="1:2" ht="15.75">
      <c r="A419" s="230">
        <v>43350</v>
      </c>
      <c r="B419" s="332">
        <v>23350</v>
      </c>
    </row>
    <row r="420" spans="1:2" ht="15.75">
      <c r="A420" s="230">
        <v>43353</v>
      </c>
      <c r="B420" s="332">
        <v>23340</v>
      </c>
    </row>
    <row r="421" spans="1:2" ht="15.75">
      <c r="A421" s="230">
        <v>43354</v>
      </c>
      <c r="B421" s="332">
        <v>23330</v>
      </c>
    </row>
    <row r="422" spans="1:2" ht="15.75">
      <c r="A422" s="230">
        <v>43355</v>
      </c>
      <c r="B422" s="332">
        <v>23325</v>
      </c>
    </row>
    <row r="423" spans="1:2" ht="15.75">
      <c r="A423" s="230">
        <v>43356</v>
      </c>
      <c r="B423" s="332">
        <v>23325</v>
      </c>
    </row>
    <row r="424" spans="1:2" ht="15.75">
      <c r="A424" s="230">
        <v>43357</v>
      </c>
      <c r="B424" s="332">
        <v>23290</v>
      </c>
    </row>
    <row r="425" spans="1:2" ht="15.75">
      <c r="A425" s="230">
        <v>43360</v>
      </c>
      <c r="B425" s="332">
        <v>23310</v>
      </c>
    </row>
    <row r="426" spans="1:2" ht="15.75">
      <c r="A426" s="230">
        <v>43361</v>
      </c>
      <c r="B426" s="332">
        <v>23325</v>
      </c>
    </row>
    <row r="427" spans="1:2" ht="15.75">
      <c r="A427" s="230">
        <v>43362</v>
      </c>
      <c r="B427" s="332">
        <v>23330</v>
      </c>
    </row>
    <row r="428" spans="1:2" ht="15.75">
      <c r="A428" s="230">
        <v>43363</v>
      </c>
      <c r="B428" s="332">
        <v>23360</v>
      </c>
    </row>
    <row r="429" spans="1:2" ht="15.75">
      <c r="A429" s="230">
        <v>43364</v>
      </c>
      <c r="B429" s="332">
        <v>23370</v>
      </c>
    </row>
    <row r="430" spans="1:2" ht="15.75">
      <c r="A430" s="230">
        <v>43368</v>
      </c>
      <c r="B430" s="332">
        <v>23375</v>
      </c>
    </row>
    <row r="431" spans="1:2" ht="15.75">
      <c r="A431" s="230">
        <v>43369</v>
      </c>
      <c r="B431" s="332">
        <v>23390</v>
      </c>
    </row>
    <row r="432" spans="1:2" ht="15.75">
      <c r="A432" s="230">
        <v>43370</v>
      </c>
      <c r="B432" s="332">
        <v>23390</v>
      </c>
    </row>
    <row r="433" spans="1:2" ht="15.75">
      <c r="A433" s="230">
        <v>43371</v>
      </c>
      <c r="B433" s="332">
        <v>23380</v>
      </c>
    </row>
    <row r="434" spans="1:2" ht="15.75">
      <c r="A434" s="230">
        <v>43374</v>
      </c>
      <c r="B434" s="332">
        <v>23370</v>
      </c>
    </row>
    <row r="435" spans="1:2" ht="15.75">
      <c r="A435" s="230">
        <v>43375</v>
      </c>
      <c r="B435" s="332">
        <v>23370</v>
      </c>
    </row>
    <row r="436" spans="1:2" ht="15.75">
      <c r="A436" s="230">
        <v>43376</v>
      </c>
      <c r="B436" s="332">
        <v>23375</v>
      </c>
    </row>
    <row r="437" spans="1:2" ht="15.75">
      <c r="A437" s="230">
        <v>43377</v>
      </c>
      <c r="B437" s="332">
        <v>23380</v>
      </c>
    </row>
    <row r="438" spans="1:2" ht="15.75">
      <c r="A438" s="230">
        <v>43378</v>
      </c>
      <c r="B438" s="332">
        <v>23390</v>
      </c>
    </row>
    <row r="439" spans="1:2" ht="15.75">
      <c r="A439" s="230">
        <v>43381</v>
      </c>
      <c r="B439" s="332">
        <v>23395</v>
      </c>
    </row>
    <row r="440" spans="1:2" ht="15.75">
      <c r="A440" s="230">
        <v>43382</v>
      </c>
      <c r="B440" s="332">
        <v>23395</v>
      </c>
    </row>
    <row r="441" spans="1:2" ht="15.75">
      <c r="A441" s="230">
        <v>43383</v>
      </c>
      <c r="B441" s="332">
        <v>23390</v>
      </c>
    </row>
    <row r="442" spans="1:2" ht="15.75">
      <c r="A442" s="230">
        <v>43385</v>
      </c>
      <c r="B442" s="332">
        <v>23385</v>
      </c>
    </row>
    <row r="443" spans="1:2" ht="15.75">
      <c r="A443" s="230">
        <v>43388</v>
      </c>
      <c r="B443" s="332">
        <v>23390</v>
      </c>
    </row>
    <row r="444" spans="1:2" ht="15.75">
      <c r="A444" s="230">
        <v>43389</v>
      </c>
      <c r="B444" s="332">
        <v>23375</v>
      </c>
    </row>
    <row r="445" spans="1:2" ht="15.75">
      <c r="A445" s="230">
        <v>43390</v>
      </c>
      <c r="B445" s="332">
        <v>23385</v>
      </c>
    </row>
    <row r="446" spans="1:2" ht="15.75">
      <c r="A446" s="230">
        <v>43391</v>
      </c>
      <c r="B446" s="332">
        <v>23385</v>
      </c>
    </row>
    <row r="447" spans="1:2" ht="15.75">
      <c r="A447" s="230">
        <v>43392</v>
      </c>
      <c r="B447" s="332">
        <v>23390</v>
      </c>
    </row>
    <row r="448" spans="1:2" ht="15.75">
      <c r="A448" s="230">
        <v>43395</v>
      </c>
      <c r="B448" s="332">
        <v>23390</v>
      </c>
    </row>
    <row r="449" spans="1:3" ht="15.75">
      <c r="A449" s="230">
        <v>43396</v>
      </c>
      <c r="B449" s="332">
        <v>23390</v>
      </c>
    </row>
    <row r="450" spans="1:3" ht="15.75">
      <c r="A450" s="230">
        <v>43397</v>
      </c>
      <c r="B450" s="332">
        <v>23390</v>
      </c>
      <c r="C450" s="375"/>
    </row>
    <row r="451" spans="1:3" ht="15.75">
      <c r="A451" s="230">
        <v>43398</v>
      </c>
      <c r="B451" s="332">
        <v>23390</v>
      </c>
    </row>
    <row r="452" spans="1:3" ht="15.75">
      <c r="A452" s="230">
        <v>43399</v>
      </c>
      <c r="B452" s="332">
        <v>23390</v>
      </c>
    </row>
    <row r="453" spans="1:3" ht="15.75">
      <c r="A453" s="230">
        <v>43402</v>
      </c>
      <c r="B453" s="332">
        <v>23390</v>
      </c>
    </row>
    <row r="454" spans="1:3" ht="15.75">
      <c r="A454" s="230">
        <v>43403</v>
      </c>
      <c r="B454" s="332">
        <v>23390</v>
      </c>
    </row>
    <row r="455" spans="1:3" ht="15.75">
      <c r="A455" s="230">
        <v>43404</v>
      </c>
      <c r="B455" s="332">
        <v>23390</v>
      </c>
    </row>
    <row r="456" spans="1:3" ht="15.75">
      <c r="A456" s="230">
        <v>43405</v>
      </c>
      <c r="B456" s="332">
        <v>23390</v>
      </c>
    </row>
    <row r="457" spans="1:3" ht="15.75">
      <c r="A457" s="230">
        <v>43406</v>
      </c>
      <c r="B457" s="332">
        <v>23375</v>
      </c>
    </row>
    <row r="458" spans="1:3" ht="15.75">
      <c r="A458" s="230">
        <v>43409</v>
      </c>
      <c r="B458" s="332">
        <v>23355</v>
      </c>
    </row>
    <row r="459" spans="1:3" ht="15.75">
      <c r="A459" s="230">
        <v>43410</v>
      </c>
      <c r="B459" s="332">
        <v>23365</v>
      </c>
    </row>
    <row r="460" spans="1:3" ht="15.75">
      <c r="A460" s="230">
        <v>43411</v>
      </c>
      <c r="B460" s="332">
        <v>23365</v>
      </c>
    </row>
    <row r="461" spans="1:3" ht="15.75">
      <c r="A461" s="230">
        <v>43412</v>
      </c>
      <c r="B461" s="332">
        <v>23365</v>
      </c>
    </row>
    <row r="462" spans="1:3" ht="15.75">
      <c r="A462" s="230">
        <v>43413</v>
      </c>
      <c r="B462" s="332">
        <v>23345</v>
      </c>
    </row>
    <row r="463" spans="1:3" ht="15.75">
      <c r="A463" s="230">
        <v>43416</v>
      </c>
      <c r="B463" s="332">
        <v>23345</v>
      </c>
    </row>
    <row r="464" spans="1:3" ht="15.75">
      <c r="A464" s="230">
        <v>43417</v>
      </c>
      <c r="B464" s="332">
        <v>23345</v>
      </c>
    </row>
    <row r="465" spans="1:2" ht="15.75">
      <c r="A465" s="230">
        <v>43418</v>
      </c>
      <c r="B465" s="332">
        <v>23350</v>
      </c>
    </row>
    <row r="466" spans="1:2" ht="15.75">
      <c r="A466" s="230">
        <v>43419</v>
      </c>
      <c r="B466" s="332">
        <v>23355</v>
      </c>
    </row>
    <row r="467" spans="1:2" ht="15.75">
      <c r="A467" s="230">
        <v>43423</v>
      </c>
      <c r="B467" s="332">
        <v>23355</v>
      </c>
    </row>
    <row r="468" spans="1:2" ht="15.75">
      <c r="A468" s="230">
        <v>43424</v>
      </c>
      <c r="B468" s="332">
        <v>23380</v>
      </c>
    </row>
    <row r="469" spans="1:2" ht="15.75">
      <c r="A469" s="230">
        <v>43425</v>
      </c>
      <c r="B469" s="332">
        <v>23380</v>
      </c>
    </row>
    <row r="470" spans="1:2" ht="15.75">
      <c r="A470" s="230">
        <v>43426</v>
      </c>
      <c r="B470" s="332">
        <v>23395</v>
      </c>
    </row>
    <row r="471" spans="1:2" ht="15.75">
      <c r="A471" s="230">
        <v>43427</v>
      </c>
      <c r="B471" s="332">
        <v>23395</v>
      </c>
    </row>
    <row r="472" spans="1:2" ht="15.75">
      <c r="A472" s="230">
        <v>43430</v>
      </c>
      <c r="B472" s="332">
        <v>23375</v>
      </c>
    </row>
    <row r="473" spans="1:2" ht="15.75">
      <c r="A473" s="230">
        <v>43431</v>
      </c>
      <c r="B473" s="332">
        <v>23390</v>
      </c>
    </row>
    <row r="474" spans="1:2" ht="15.75">
      <c r="A474" s="230">
        <v>43432</v>
      </c>
      <c r="B474" s="332">
        <v>23385</v>
      </c>
    </row>
    <row r="475" spans="1:2" ht="15.75">
      <c r="A475" s="230">
        <v>43433</v>
      </c>
      <c r="B475" s="332">
        <v>23385</v>
      </c>
    </row>
    <row r="476" spans="1:2" ht="15.75">
      <c r="A476" s="230">
        <v>43434</v>
      </c>
      <c r="B476" s="332">
        <v>23365</v>
      </c>
    </row>
    <row r="477" spans="1:2" ht="15.75">
      <c r="A477" s="230">
        <v>43437</v>
      </c>
      <c r="B477" s="332">
        <v>23365</v>
      </c>
    </row>
    <row r="478" spans="1:2" ht="15.75">
      <c r="A478" s="230">
        <v>43438</v>
      </c>
      <c r="B478" s="332">
        <v>23345</v>
      </c>
    </row>
    <row r="479" spans="1:2" ht="15.75">
      <c r="A479" s="230">
        <v>43439</v>
      </c>
      <c r="B479" s="332">
        <v>23350</v>
      </c>
    </row>
    <row r="480" spans="1:2" ht="15.75">
      <c r="A480" s="230">
        <v>43440</v>
      </c>
      <c r="B480" s="332">
        <v>23370</v>
      </c>
    </row>
    <row r="481" spans="1:2" ht="15.75">
      <c r="A481" s="230">
        <v>43445</v>
      </c>
      <c r="B481" s="332">
        <v>23350</v>
      </c>
    </row>
    <row r="482" spans="1:2" ht="15.75">
      <c r="A482" s="230">
        <v>43446</v>
      </c>
      <c r="B482" s="332">
        <v>23350</v>
      </c>
    </row>
    <row r="483" spans="1:2" ht="15.75">
      <c r="A483" s="230">
        <v>43447</v>
      </c>
      <c r="B483" s="332">
        <v>23335</v>
      </c>
    </row>
    <row r="484" spans="1:2" ht="15.75">
      <c r="A484" s="230">
        <v>43448</v>
      </c>
      <c r="B484" s="332">
        <v>23330</v>
      </c>
    </row>
    <row r="485" spans="1:2" ht="15.75">
      <c r="A485" s="306">
        <v>43451</v>
      </c>
      <c r="B485" s="332">
        <v>23360</v>
      </c>
    </row>
    <row r="486" spans="1:2" ht="15.75">
      <c r="A486" s="306">
        <v>43452</v>
      </c>
      <c r="B486" s="332">
        <v>23355</v>
      </c>
    </row>
    <row r="487" spans="1:2" ht="15.75">
      <c r="A487" s="306">
        <v>43453</v>
      </c>
      <c r="B487" s="332">
        <v>23355</v>
      </c>
    </row>
    <row r="488" spans="1:2" ht="15.75">
      <c r="A488" s="306">
        <v>43454</v>
      </c>
      <c r="B488" s="332">
        <v>23325</v>
      </c>
    </row>
    <row r="489" spans="1:2" ht="15.75">
      <c r="A489" s="306">
        <v>43459</v>
      </c>
      <c r="B489" s="332">
        <v>23325</v>
      </c>
    </row>
    <row r="490" spans="1:2" ht="15.75">
      <c r="A490" s="306">
        <v>43460</v>
      </c>
      <c r="B490" s="332">
        <v>23320</v>
      </c>
    </row>
    <row r="491" spans="1:2" ht="15.75">
      <c r="A491" s="306">
        <v>43461</v>
      </c>
      <c r="B491" s="332">
        <v>23300</v>
      </c>
    </row>
    <row r="492" spans="1:2" ht="15.75">
      <c r="A492" s="306">
        <v>43462</v>
      </c>
      <c r="B492" s="332">
        <v>23235</v>
      </c>
    </row>
    <row r="493" spans="1:2" ht="15.75">
      <c r="A493" s="306">
        <v>43467</v>
      </c>
      <c r="B493" s="332">
        <v>23255</v>
      </c>
    </row>
    <row r="494" spans="1:2" ht="15.75">
      <c r="A494" s="306">
        <v>43468</v>
      </c>
      <c r="B494" s="332">
        <v>23250</v>
      </c>
    </row>
    <row r="495" spans="1:2" ht="15.75">
      <c r="A495" s="306">
        <v>43469</v>
      </c>
      <c r="B495" s="332">
        <v>23250</v>
      </c>
    </row>
    <row r="496" spans="1:2" ht="15.75">
      <c r="A496" s="306">
        <v>43472</v>
      </c>
      <c r="B496" s="332">
        <v>23255</v>
      </c>
    </row>
    <row r="497" spans="1:2" ht="15.75">
      <c r="A497" s="306">
        <v>43473</v>
      </c>
      <c r="B497" s="332">
        <v>23255</v>
      </c>
    </row>
    <row r="498" spans="1:2" ht="15.75">
      <c r="A498" s="306">
        <v>43474</v>
      </c>
      <c r="B498" s="332">
        <v>23245</v>
      </c>
    </row>
    <row r="499" spans="1:2" ht="15.75">
      <c r="A499" s="306">
        <v>43475</v>
      </c>
      <c r="B499" s="332">
        <v>23245</v>
      </c>
    </row>
    <row r="500" spans="1:2" ht="15.75">
      <c r="A500" s="306">
        <v>43480</v>
      </c>
      <c r="B500" s="332">
        <v>23245</v>
      </c>
    </row>
    <row r="501" spans="1:2" ht="15.75">
      <c r="A501" s="306">
        <v>43481</v>
      </c>
      <c r="B501" s="332">
        <v>23245</v>
      </c>
    </row>
    <row r="502" spans="1:2" ht="15.75">
      <c r="A502" s="306">
        <v>43482</v>
      </c>
      <c r="B502" s="332">
        <v>23245</v>
      </c>
    </row>
    <row r="503" spans="1:2" ht="15.75">
      <c r="A503" s="306">
        <v>43483</v>
      </c>
      <c r="B503" s="332">
        <v>23245</v>
      </c>
    </row>
    <row r="504" spans="1:2" ht="15.75">
      <c r="A504" s="306">
        <v>43486</v>
      </c>
      <c r="B504" s="332">
        <v>23245</v>
      </c>
    </row>
    <row r="505" spans="1:2" ht="15.75">
      <c r="A505" s="306">
        <v>43487</v>
      </c>
      <c r="B505" s="332">
        <v>23245</v>
      </c>
    </row>
    <row r="506" spans="1:2" ht="15.75">
      <c r="A506" s="306">
        <v>43489</v>
      </c>
      <c r="B506" s="332">
        <v>23245</v>
      </c>
    </row>
    <row r="507" spans="1:2" ht="15.75">
      <c r="A507" s="306">
        <v>43490</v>
      </c>
      <c r="B507" s="332">
        <v>23235</v>
      </c>
    </row>
    <row r="508" spans="1:2" ht="15.75">
      <c r="A508" s="306">
        <v>43493</v>
      </c>
      <c r="B508" s="332">
        <v>23240</v>
      </c>
    </row>
    <row r="509" spans="1:2" ht="15.75">
      <c r="A509" s="306">
        <v>43494</v>
      </c>
      <c r="B509" s="332">
        <v>23240</v>
      </c>
    </row>
    <row r="510" spans="1:2" ht="15.75">
      <c r="A510" s="306">
        <v>43495</v>
      </c>
      <c r="B510" s="332">
        <v>23240</v>
      </c>
    </row>
    <row r="511" spans="1:2" ht="15.75">
      <c r="A511" s="306">
        <v>43496</v>
      </c>
      <c r="B511" s="332">
        <v>23250</v>
      </c>
    </row>
    <row r="512" spans="1:2" ht="15.75">
      <c r="A512" s="306">
        <v>43497</v>
      </c>
      <c r="B512" s="332">
        <v>23240</v>
      </c>
    </row>
    <row r="513" spans="1:2" ht="15.75">
      <c r="A513" s="306">
        <v>43508</v>
      </c>
      <c r="B513" s="332">
        <v>23245</v>
      </c>
    </row>
    <row r="514" spans="1:2" ht="15.75">
      <c r="A514" s="306">
        <v>43509</v>
      </c>
      <c r="B514" s="332">
        <v>23255</v>
      </c>
    </row>
    <row r="515" spans="1:2" ht="15.75">
      <c r="A515" s="306">
        <v>43510</v>
      </c>
      <c r="B515" s="332">
        <v>23250</v>
      </c>
    </row>
    <row r="516" spans="1:2" ht="15.75">
      <c r="A516" s="306">
        <v>43511</v>
      </c>
      <c r="B516" s="332">
        <v>23250</v>
      </c>
    </row>
    <row r="517" spans="1:2" ht="15.75">
      <c r="A517" s="306">
        <v>43514</v>
      </c>
      <c r="B517" s="332">
        <v>23250</v>
      </c>
    </row>
    <row r="518" spans="1:2" ht="15.75">
      <c r="A518" s="306">
        <v>43515</v>
      </c>
      <c r="B518" s="332">
        <v>23250</v>
      </c>
    </row>
    <row r="519" spans="1:2" ht="15.75">
      <c r="A519" s="306">
        <v>43517</v>
      </c>
      <c r="B519" s="332">
        <v>23250</v>
      </c>
    </row>
    <row r="520" spans="1:2" ht="15.75">
      <c r="A520" s="306">
        <v>43521</v>
      </c>
      <c r="B520" s="332">
        <v>23260</v>
      </c>
    </row>
    <row r="521" spans="1:2" ht="15.75">
      <c r="A521" s="306">
        <v>43522</v>
      </c>
      <c r="B521" s="332">
        <v>23260</v>
      </c>
    </row>
    <row r="522" spans="1:2" ht="15.75">
      <c r="A522" s="306">
        <v>43523</v>
      </c>
      <c r="B522" s="332">
        <v>23250</v>
      </c>
    </row>
    <row r="523" spans="1:2" ht="15.75">
      <c r="A523" s="306">
        <v>43524</v>
      </c>
      <c r="B523" s="332">
        <v>23250</v>
      </c>
    </row>
    <row r="524" spans="1:2" ht="15.75">
      <c r="A524" s="306">
        <v>43526</v>
      </c>
      <c r="B524" s="332">
        <v>23250</v>
      </c>
    </row>
    <row r="525" spans="1:2" ht="15.75">
      <c r="A525" s="306">
        <v>43528</v>
      </c>
      <c r="B525" s="332">
        <v>23250</v>
      </c>
    </row>
    <row r="526" spans="1:2" ht="15.75">
      <c r="A526" s="306">
        <v>43529</v>
      </c>
      <c r="B526" s="332">
        <v>23250</v>
      </c>
    </row>
    <row r="527" spans="1:2" ht="15.75">
      <c r="A527" s="306">
        <v>43530</v>
      </c>
      <c r="B527" s="332">
        <v>23250</v>
      </c>
    </row>
    <row r="528" spans="1:2" ht="15.75">
      <c r="A528" s="306">
        <v>43531</v>
      </c>
      <c r="B528" s="332">
        <v>23250</v>
      </c>
    </row>
    <row r="529" spans="1:2" ht="15.75">
      <c r="A529" s="306">
        <v>43532</v>
      </c>
      <c r="B529" s="332">
        <v>23250</v>
      </c>
    </row>
    <row r="530" spans="1:2" ht="15.75">
      <c r="A530" s="306">
        <v>43535</v>
      </c>
      <c r="B530" s="332">
        <v>23250</v>
      </c>
    </row>
    <row r="531" spans="1:2" ht="15.75">
      <c r="A531" s="306">
        <v>43536</v>
      </c>
      <c r="B531" s="332">
        <v>23250</v>
      </c>
    </row>
    <row r="532" spans="1:2" ht="15.75">
      <c r="A532" s="306">
        <v>43537</v>
      </c>
      <c r="B532" s="332">
        <v>23250</v>
      </c>
    </row>
    <row r="533" spans="1:2" ht="15.75">
      <c r="A533" s="306">
        <v>43538</v>
      </c>
      <c r="B533" s="332">
        <v>23250</v>
      </c>
    </row>
    <row r="534" spans="1:2" ht="15.75">
      <c r="A534" s="306">
        <v>43539</v>
      </c>
      <c r="B534" s="332">
        <v>23250</v>
      </c>
    </row>
    <row r="535" spans="1:2" ht="15.75">
      <c r="A535" s="306">
        <v>43542</v>
      </c>
      <c r="B535" s="332">
        <v>23260</v>
      </c>
    </row>
    <row r="536" spans="1:2" ht="15.75">
      <c r="A536" s="306">
        <v>43543</v>
      </c>
      <c r="B536" s="332">
        <v>23260</v>
      </c>
    </row>
    <row r="537" spans="1:2" ht="15.75">
      <c r="A537" s="306">
        <v>43549</v>
      </c>
      <c r="B537" s="332">
        <v>23255</v>
      </c>
    </row>
    <row r="538" spans="1:2" ht="15.75">
      <c r="A538" s="306">
        <v>43550</v>
      </c>
      <c r="B538" s="332">
        <v>23250</v>
      </c>
    </row>
    <row r="539" spans="1:2" ht="15.75">
      <c r="A539" s="306">
        <v>43551</v>
      </c>
      <c r="B539" s="332">
        <v>23245</v>
      </c>
    </row>
    <row r="540" spans="1:2" ht="15.75">
      <c r="A540" s="306">
        <v>43552</v>
      </c>
      <c r="B540" s="332">
        <v>23250</v>
      </c>
    </row>
    <row r="541" spans="1:2" ht="15.75">
      <c r="A541" s="306">
        <v>43553</v>
      </c>
      <c r="B541" s="332">
        <v>23250</v>
      </c>
    </row>
    <row r="542" spans="1:2" ht="15.75">
      <c r="A542" s="306">
        <v>43556</v>
      </c>
      <c r="B542" s="332">
        <v>23250</v>
      </c>
    </row>
    <row r="543" spans="1:2" ht="15.75">
      <c r="A543" s="306">
        <v>43557</v>
      </c>
      <c r="B543" s="332">
        <v>23250</v>
      </c>
    </row>
    <row r="544" spans="1:2" ht="15.75">
      <c r="A544" s="306">
        <v>43559</v>
      </c>
      <c r="B544" s="332">
        <v>23250</v>
      </c>
    </row>
    <row r="545" spans="1:2" ht="15.75">
      <c r="A545" s="306">
        <v>43560</v>
      </c>
      <c r="B545" s="332">
        <v>23250</v>
      </c>
    </row>
    <row r="546" spans="1:2" ht="15.75">
      <c r="A546" s="306">
        <v>43563</v>
      </c>
      <c r="B546" s="332">
        <v>23255</v>
      </c>
    </row>
    <row r="547" spans="1:2" ht="15.75">
      <c r="A547" s="306">
        <v>43564</v>
      </c>
      <c r="B547" s="332">
        <v>23250</v>
      </c>
    </row>
    <row r="548" spans="1:2" ht="15.75">
      <c r="A548" s="306">
        <v>43565</v>
      </c>
      <c r="B548" s="332">
        <v>23250</v>
      </c>
    </row>
    <row r="549" spans="1:2" ht="15.75">
      <c r="A549" s="306">
        <v>43567</v>
      </c>
      <c r="B549" s="332">
        <v>23250</v>
      </c>
    </row>
    <row r="550" spans="1:2" ht="15.75">
      <c r="A550" s="306">
        <v>43571</v>
      </c>
      <c r="B550" s="332">
        <v>23250</v>
      </c>
    </row>
    <row r="551" spans="1:2" ht="15.75">
      <c r="A551" s="306">
        <v>43572</v>
      </c>
      <c r="B551" s="332">
        <v>23250</v>
      </c>
    </row>
    <row r="552" spans="1:2" ht="15.75">
      <c r="A552" s="306">
        <v>43573</v>
      </c>
      <c r="B552" s="332">
        <v>23250</v>
      </c>
    </row>
    <row r="553" spans="1:2" ht="15.75">
      <c r="A553" s="306">
        <v>43574</v>
      </c>
      <c r="B553" s="332">
        <v>23250</v>
      </c>
    </row>
    <row r="554" spans="1:2" ht="15.75">
      <c r="A554" s="306">
        <v>43577</v>
      </c>
      <c r="B554" s="332">
        <v>23255</v>
      </c>
    </row>
    <row r="555" spans="1:2" ht="15.75">
      <c r="A555" s="306">
        <v>43578</v>
      </c>
      <c r="B555" s="332">
        <v>23265</v>
      </c>
    </row>
    <row r="556" spans="1:2" ht="15.75">
      <c r="A556" s="306">
        <v>43579</v>
      </c>
      <c r="B556" s="332">
        <v>23270</v>
      </c>
    </row>
    <row r="557" spans="1:2" ht="15.75">
      <c r="A557" s="306">
        <v>43580</v>
      </c>
      <c r="B557" s="332">
        <v>23310</v>
      </c>
    </row>
    <row r="558" spans="1:2" ht="15.75">
      <c r="A558" s="306">
        <v>43581</v>
      </c>
      <c r="B558" s="332">
        <v>23330</v>
      </c>
    </row>
    <row r="559" spans="1:2" ht="15.75">
      <c r="A559" s="389">
        <v>43587</v>
      </c>
      <c r="B559" s="332">
        <v>23330</v>
      </c>
    </row>
    <row r="560" spans="1:2" ht="15.75">
      <c r="A560" s="389">
        <v>43588</v>
      </c>
      <c r="B560" s="332">
        <v>23310</v>
      </c>
    </row>
    <row r="561" spans="1:2" ht="15.75">
      <c r="A561" s="389">
        <v>43591</v>
      </c>
      <c r="B561" s="332">
        <v>23335</v>
      </c>
    </row>
    <row r="562" spans="1:2" ht="15.75">
      <c r="A562" s="389">
        <v>43592</v>
      </c>
      <c r="B562" s="332">
        <v>23350</v>
      </c>
    </row>
    <row r="563" spans="1:2" ht="15.75">
      <c r="A563" s="389">
        <v>43593</v>
      </c>
      <c r="B563" s="332">
        <v>23420</v>
      </c>
    </row>
    <row r="564" spans="1:2" ht="15.75">
      <c r="A564" s="389">
        <v>43594</v>
      </c>
      <c r="B564" s="332">
        <v>23460</v>
      </c>
    </row>
    <row r="565" spans="1:2" ht="15.75">
      <c r="A565" s="389">
        <v>43595</v>
      </c>
      <c r="B565" s="332">
        <v>23405</v>
      </c>
    </row>
    <row r="566" spans="1:2" ht="15.75">
      <c r="A566" s="389">
        <v>43598</v>
      </c>
      <c r="B566" s="332">
        <v>23375</v>
      </c>
    </row>
    <row r="567" spans="1:2" ht="15.75">
      <c r="A567" s="389">
        <v>43599</v>
      </c>
      <c r="B567" s="332">
        <v>23430</v>
      </c>
    </row>
    <row r="568" spans="1:2" ht="15.75">
      <c r="A568" s="389">
        <v>43600</v>
      </c>
      <c r="B568" s="332">
        <v>23400</v>
      </c>
    </row>
    <row r="569" spans="1:2" ht="15.75">
      <c r="A569" s="389">
        <v>43601</v>
      </c>
      <c r="B569" s="332">
        <v>23345</v>
      </c>
    </row>
    <row r="570" spans="1:2" ht="15.75">
      <c r="A570" s="389">
        <v>43602</v>
      </c>
      <c r="B570" s="332">
        <v>23450</v>
      </c>
    </row>
    <row r="571" spans="1:2" ht="15.75">
      <c r="A571" s="389">
        <v>43605</v>
      </c>
      <c r="B571" s="332">
        <v>23495</v>
      </c>
    </row>
    <row r="572" spans="1:2" ht="15.75">
      <c r="A572" s="389">
        <v>43606</v>
      </c>
      <c r="B572" s="332">
        <v>23465</v>
      </c>
    </row>
    <row r="573" spans="1:2" ht="15.75">
      <c r="A573" s="389">
        <v>43608</v>
      </c>
      <c r="B573" s="332">
        <v>23440</v>
      </c>
    </row>
    <row r="574" spans="1:2" ht="15.75">
      <c r="A574" s="389">
        <v>43609</v>
      </c>
      <c r="B574" s="332">
        <v>23455</v>
      </c>
    </row>
    <row r="575" spans="1:2" ht="15.75">
      <c r="A575" s="389">
        <v>43612</v>
      </c>
      <c r="B575" s="332">
        <v>23450</v>
      </c>
    </row>
    <row r="576" spans="1:2" ht="15.75">
      <c r="A576" s="389">
        <v>43613</v>
      </c>
      <c r="B576" s="332">
        <v>23450</v>
      </c>
    </row>
    <row r="577" spans="1:5" ht="15.75">
      <c r="A577" s="389">
        <v>43614</v>
      </c>
      <c r="B577" s="332">
        <v>23465</v>
      </c>
    </row>
    <row r="578" spans="1:5" ht="15.75">
      <c r="A578" s="389">
        <v>43615</v>
      </c>
      <c r="B578" s="332">
        <v>23470</v>
      </c>
    </row>
    <row r="579" spans="1:5" ht="15.75">
      <c r="A579" s="389">
        <v>43620</v>
      </c>
      <c r="B579" s="332">
        <v>23460</v>
      </c>
    </row>
    <row r="580" spans="1:5" ht="15.75">
      <c r="A580" s="389">
        <v>43621</v>
      </c>
      <c r="B580" s="332">
        <v>23475</v>
      </c>
    </row>
    <row r="581" spans="1:5" ht="15.75">
      <c r="A581" s="389">
        <v>43622</v>
      </c>
      <c r="B581" s="332">
        <v>23475</v>
      </c>
    </row>
    <row r="582" spans="1:5" ht="15.75">
      <c r="A582" s="389">
        <v>43623</v>
      </c>
      <c r="B582" s="332">
        <v>23460</v>
      </c>
    </row>
    <row r="583" spans="1:5" ht="15.75">
      <c r="A583" s="389">
        <v>43626</v>
      </c>
      <c r="B583" s="332">
        <v>23440</v>
      </c>
    </row>
    <row r="584" spans="1:5" ht="15.75">
      <c r="A584" s="231"/>
      <c r="B584" s="332"/>
      <c r="E584" s="408"/>
    </row>
    <row r="585" spans="1:5" ht="15.75">
      <c r="A585" s="231"/>
      <c r="B585" s="332"/>
    </row>
    <row r="586" spans="1:5" ht="15.75">
      <c r="A586" s="231"/>
      <c r="B586" s="332"/>
    </row>
    <row r="587" spans="1:5" ht="15.75">
      <c r="A587" s="231"/>
      <c r="B587" s="332"/>
    </row>
    <row r="588" spans="1:5" ht="15.75">
      <c r="A588" s="231"/>
      <c r="B588" s="332"/>
    </row>
    <row r="589" spans="1:5" ht="15.75">
      <c r="A589" s="231"/>
      <c r="B589" s="332"/>
    </row>
    <row r="590" spans="1:5" ht="15.75">
      <c r="A590" s="231"/>
      <c r="B590" s="332"/>
    </row>
    <row r="591" spans="1:5" ht="15.75">
      <c r="A591" s="231"/>
      <c r="B591" s="332"/>
    </row>
    <row r="592" spans="1:5" ht="15.75">
      <c r="A592" s="231"/>
      <c r="B592" s="332"/>
    </row>
    <row r="593" spans="1:2" ht="15.75">
      <c r="A593" s="231"/>
      <c r="B593" s="332"/>
    </row>
    <row r="594" spans="1:2" ht="15.75">
      <c r="A594" s="231"/>
      <c r="B594" s="332"/>
    </row>
    <row r="595" spans="1:2" ht="15.75">
      <c r="A595" s="231"/>
      <c r="B595" s="332"/>
    </row>
    <row r="596" spans="1:2" ht="15.75">
      <c r="A596" s="231"/>
      <c r="B596" s="332"/>
    </row>
    <row r="597" spans="1:2" ht="15.75">
      <c r="A597" s="151"/>
      <c r="B597" s="332"/>
    </row>
    <row r="598" spans="1:2" ht="15.75">
      <c r="A598" s="151"/>
      <c r="B598" s="332"/>
    </row>
    <row r="599" spans="1:2" ht="15.75">
      <c r="A599" s="151"/>
      <c r="B599" s="332"/>
    </row>
    <row r="600" spans="1:2" ht="15.75">
      <c r="A600" s="151"/>
      <c r="B600" s="332"/>
    </row>
    <row r="601" spans="1:2" ht="15.75">
      <c r="A601" s="151"/>
      <c r="B601" s="332"/>
    </row>
    <row r="602" spans="1:2" ht="15.75">
      <c r="A602" s="151"/>
      <c r="B602" s="332"/>
    </row>
    <row r="603" spans="1:2" ht="15.75">
      <c r="A603" s="151"/>
      <c r="B603" s="332"/>
    </row>
    <row r="604" spans="1:2" ht="15.75">
      <c r="A604" s="151"/>
      <c r="B604" s="332"/>
    </row>
    <row r="605" spans="1:2" ht="15.75">
      <c r="A605" s="151"/>
      <c r="B605" s="332"/>
    </row>
    <row r="606" spans="1:2" ht="15.75">
      <c r="A606" s="151"/>
      <c r="B606" s="332"/>
    </row>
    <row r="607" spans="1:2" ht="15.75">
      <c r="A607" s="151"/>
      <c r="B607" s="332"/>
    </row>
    <row r="608" spans="1:2" ht="15.75">
      <c r="A608" s="151"/>
      <c r="B608" s="332"/>
    </row>
    <row r="609" spans="1:2" ht="15.75">
      <c r="A609" s="151"/>
      <c r="B609" s="332"/>
    </row>
    <row r="610" spans="1:2" ht="15.75">
      <c r="A610" s="151"/>
      <c r="B610" s="332"/>
    </row>
    <row r="611" spans="1:2" ht="15.75">
      <c r="A611" s="151"/>
      <c r="B611" s="332"/>
    </row>
    <row r="612" spans="1:2" ht="15.75">
      <c r="A612" s="151"/>
      <c r="B612" s="332"/>
    </row>
    <row r="613" spans="1:2" ht="15.75">
      <c r="A613" s="151"/>
      <c r="B613" s="332"/>
    </row>
    <row r="614" spans="1:2" ht="15.75">
      <c r="A614" s="151"/>
      <c r="B614" s="332"/>
    </row>
    <row r="615" spans="1:2" ht="15.75">
      <c r="A615" s="151"/>
      <c r="B615" s="332"/>
    </row>
    <row r="616" spans="1:2" ht="15.75">
      <c r="A616" s="151"/>
      <c r="B616" s="332"/>
    </row>
    <row r="617" spans="1:2" ht="15.75">
      <c r="A617" s="151"/>
      <c r="B617" s="332"/>
    </row>
    <row r="618" spans="1:2" ht="15.75">
      <c r="A618" s="151"/>
      <c r="B618" s="332"/>
    </row>
    <row r="619" spans="1:2" ht="15.75">
      <c r="A619" s="151"/>
      <c r="B619" s="332"/>
    </row>
    <row r="620" spans="1:2" ht="15.75">
      <c r="A620" s="151"/>
      <c r="B620" s="332"/>
    </row>
    <row r="621" spans="1:2" ht="15.75">
      <c r="A621" s="151"/>
      <c r="B621" s="332"/>
    </row>
    <row r="622" spans="1:2" ht="15.75">
      <c r="A622" s="151"/>
      <c r="B622" s="332"/>
    </row>
    <row r="623" spans="1:2" ht="15.75">
      <c r="A623" s="151"/>
      <c r="B623" s="332"/>
    </row>
    <row r="624" spans="1:2" ht="15.75">
      <c r="A624" s="151"/>
      <c r="B624" s="332"/>
    </row>
    <row r="625" spans="1:2" ht="15.75">
      <c r="A625" s="151"/>
      <c r="B625" s="332"/>
    </row>
    <row r="626" spans="1:2" ht="15.75">
      <c r="A626" s="151"/>
      <c r="B626" s="332"/>
    </row>
    <row r="627" spans="1:2" ht="15.75">
      <c r="A627" s="151"/>
      <c r="B627" s="332"/>
    </row>
    <row r="628" spans="1:2" ht="15.75">
      <c r="A628" s="151"/>
      <c r="B628" s="332"/>
    </row>
    <row r="629" spans="1:2" ht="15.75">
      <c r="A629" s="151"/>
      <c r="B629" s="332"/>
    </row>
    <row r="630" spans="1:2" ht="15.75">
      <c r="A630" s="151"/>
      <c r="B630" s="332"/>
    </row>
    <row r="631" spans="1:2" ht="15.75">
      <c r="A631" s="151"/>
      <c r="B631" s="332"/>
    </row>
    <row r="632" spans="1:2" ht="15.75">
      <c r="A632" s="151"/>
      <c r="B632" s="332"/>
    </row>
    <row r="633" spans="1:2" ht="15.75">
      <c r="A633" s="151"/>
      <c r="B633" s="332"/>
    </row>
    <row r="634" spans="1:2" ht="15.75">
      <c r="A634" s="151"/>
      <c r="B634" s="332"/>
    </row>
    <row r="635" spans="1:2" ht="15.75">
      <c r="A635" s="151"/>
      <c r="B635" s="332"/>
    </row>
    <row r="636" spans="1:2" ht="15.75">
      <c r="A636" s="151"/>
      <c r="B636" s="332"/>
    </row>
    <row r="637" spans="1:2" ht="15.75">
      <c r="A637" s="151"/>
      <c r="B637" s="332"/>
    </row>
    <row r="638" spans="1:2" ht="15.75">
      <c r="A638" s="151"/>
      <c r="B638" s="332"/>
    </row>
    <row r="639" spans="1:2" ht="15.75">
      <c r="A639" s="151"/>
      <c r="B639" s="332"/>
    </row>
    <row r="640" spans="1:2" ht="15.75">
      <c r="A640" s="151"/>
      <c r="B640" s="332"/>
    </row>
    <row r="641" spans="1:2" ht="15.75">
      <c r="A641" s="151"/>
      <c r="B641" s="332"/>
    </row>
    <row r="642" spans="1:2" ht="15.75">
      <c r="A642" s="151"/>
      <c r="B642" s="332"/>
    </row>
    <row r="643" spans="1:2" ht="15.75">
      <c r="A643" s="151"/>
      <c r="B643" s="332"/>
    </row>
    <row r="644" spans="1:2" ht="15.75">
      <c r="A644" s="151"/>
      <c r="B644" s="332"/>
    </row>
    <row r="645" spans="1:2" ht="15.75">
      <c r="A645" s="151"/>
      <c r="B645" s="332"/>
    </row>
    <row r="646" spans="1:2" ht="15.75">
      <c r="A646" s="151"/>
      <c r="B646" s="332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75"/>
  <sheetViews>
    <sheetView workbookViewId="0">
      <pane ySplit="3" topLeftCell="A450" activePane="bottomLeft" state="frozen"/>
      <selection pane="bottomLeft" activeCell="H473" sqref="H473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29" t="s">
        <v>1014</v>
      </c>
      <c r="B1" s="430"/>
      <c r="C1" s="430"/>
      <c r="D1" s="430"/>
      <c r="E1" s="430"/>
      <c r="F1" s="430"/>
      <c r="G1" s="430"/>
    </row>
    <row r="2" spans="1:7" s="127" customFormat="1">
      <c r="A2" s="232" t="s">
        <v>21</v>
      </c>
      <c r="B2" s="120" t="s">
        <v>724</v>
      </c>
    </row>
    <row r="3" spans="1:7" s="127" customFormat="1">
      <c r="A3" s="232"/>
      <c r="B3" s="122" t="s">
        <v>999</v>
      </c>
    </row>
    <row r="4" spans="1:7" hidden="1">
      <c r="A4" s="133">
        <v>42944</v>
      </c>
      <c r="B4" s="189">
        <v>3342</v>
      </c>
    </row>
    <row r="5" spans="1:7" hidden="1">
      <c r="A5" s="133">
        <v>42947</v>
      </c>
      <c r="B5" s="290">
        <v>3410</v>
      </c>
    </row>
    <row r="6" spans="1:7" hidden="1">
      <c r="A6" s="133">
        <v>42948</v>
      </c>
      <c r="B6" s="290">
        <v>3406</v>
      </c>
    </row>
    <row r="7" spans="1:7" hidden="1">
      <c r="A7" s="133">
        <v>42949</v>
      </c>
      <c r="B7" s="290">
        <v>3409</v>
      </c>
    </row>
    <row r="8" spans="1:7" hidden="1">
      <c r="A8" s="133">
        <v>42950</v>
      </c>
      <c r="B8" s="290">
        <v>3408</v>
      </c>
    </row>
    <row r="9" spans="1:7" hidden="1">
      <c r="A9" s="133">
        <v>42951</v>
      </c>
      <c r="B9" s="290">
        <v>3411</v>
      </c>
    </row>
    <row r="10" spans="1:7" hidden="1">
      <c r="A10" s="133">
        <v>42954</v>
      </c>
      <c r="B10" s="290">
        <v>3404</v>
      </c>
    </row>
    <row r="11" spans="1:7" hidden="1">
      <c r="A11" s="133">
        <v>42955</v>
      </c>
      <c r="B11" s="290">
        <v>3408</v>
      </c>
    </row>
    <row r="12" spans="1:7" hidden="1">
      <c r="A12" s="133">
        <v>42956</v>
      </c>
      <c r="B12" s="290">
        <v>3416</v>
      </c>
    </row>
    <row r="13" spans="1:7" hidden="1">
      <c r="A13" s="133">
        <v>42957</v>
      </c>
      <c r="B13" s="290">
        <v>3433</v>
      </c>
    </row>
    <row r="14" spans="1:7" hidden="1">
      <c r="A14" s="133">
        <v>42958</v>
      </c>
      <c r="B14" s="290">
        <v>3445</v>
      </c>
    </row>
    <row r="15" spans="1:7" hidden="1">
      <c r="A15" s="133">
        <v>42961</v>
      </c>
      <c r="B15" s="290">
        <v>3437</v>
      </c>
    </row>
    <row r="16" spans="1:7" hidden="1">
      <c r="A16" s="133">
        <v>42962</v>
      </c>
      <c r="B16" s="290">
        <v>3433</v>
      </c>
    </row>
    <row r="17" spans="1:2" hidden="1">
      <c r="A17" s="133">
        <v>42963</v>
      </c>
      <c r="B17" s="290">
        <v>3426</v>
      </c>
    </row>
    <row r="18" spans="1:2" hidden="1">
      <c r="A18" s="133">
        <v>42964</v>
      </c>
      <c r="B18" s="290">
        <v>3431</v>
      </c>
    </row>
    <row r="19" spans="1:2" hidden="1">
      <c r="A19" s="133">
        <v>42965</v>
      </c>
      <c r="B19" s="290">
        <v>3431</v>
      </c>
    </row>
    <row r="20" spans="1:2" hidden="1">
      <c r="A20" s="133">
        <v>42968</v>
      </c>
      <c r="B20" s="290">
        <v>3433</v>
      </c>
    </row>
    <row r="21" spans="1:2" hidden="1">
      <c r="A21" s="133">
        <v>42969</v>
      </c>
      <c r="B21" s="290">
        <v>3436</v>
      </c>
    </row>
    <row r="22" spans="1:2" hidden="1">
      <c r="A22" s="133">
        <v>42970</v>
      </c>
      <c r="B22" s="302">
        <v>3438</v>
      </c>
    </row>
    <row r="23" spans="1:2" hidden="1">
      <c r="A23" s="304">
        <v>42971</v>
      </c>
      <c r="B23" s="305">
        <v>3440</v>
      </c>
    </row>
    <row r="24" spans="1:2" hidden="1">
      <c r="A24" s="306">
        <v>42972</v>
      </c>
      <c r="B24" s="303">
        <v>3438</v>
      </c>
    </row>
    <row r="25" spans="1:2" hidden="1">
      <c r="A25" s="306">
        <v>42975</v>
      </c>
      <c r="B25" s="303">
        <v>3446</v>
      </c>
    </row>
    <row r="26" spans="1:2" hidden="1">
      <c r="A26" s="306">
        <v>42976</v>
      </c>
      <c r="B26" s="307">
        <v>3466</v>
      </c>
    </row>
    <row r="27" spans="1:2" hidden="1">
      <c r="A27" s="306">
        <v>42977</v>
      </c>
      <c r="B27" s="307">
        <v>3479</v>
      </c>
    </row>
    <row r="28" spans="1:2" hidden="1">
      <c r="A28" s="306">
        <v>42978</v>
      </c>
      <c r="B28" s="307">
        <v>3474</v>
      </c>
    </row>
    <row r="29" spans="1:2" hidden="1">
      <c r="A29" s="306">
        <v>42979</v>
      </c>
      <c r="B29" s="307">
        <v>3473</v>
      </c>
    </row>
    <row r="30" spans="1:2" hidden="1">
      <c r="A30" s="306">
        <v>42983</v>
      </c>
      <c r="B30" s="307">
        <v>3509</v>
      </c>
    </row>
    <row r="31" spans="1:2" hidden="1">
      <c r="A31" s="306">
        <v>42984</v>
      </c>
      <c r="B31" s="307">
        <v>3505</v>
      </c>
    </row>
    <row r="32" spans="1:2" hidden="1">
      <c r="A32" s="306">
        <v>42985</v>
      </c>
      <c r="B32" s="307">
        <v>3512</v>
      </c>
    </row>
    <row r="33" spans="1:2" hidden="1">
      <c r="A33" s="306">
        <v>42986</v>
      </c>
      <c r="B33" s="307">
        <v>3533</v>
      </c>
    </row>
    <row r="34" spans="1:2" hidden="1">
      <c r="A34" s="306">
        <v>42990</v>
      </c>
      <c r="B34" s="307">
        <v>3453</v>
      </c>
    </row>
    <row r="35" spans="1:2" hidden="1">
      <c r="A35" s="306">
        <v>42991</v>
      </c>
      <c r="B35" s="307">
        <v>3449</v>
      </c>
    </row>
    <row r="36" spans="1:2" hidden="1">
      <c r="A36" s="306">
        <v>42992</v>
      </c>
      <c r="B36" s="307">
        <v>3502</v>
      </c>
    </row>
    <row r="37" spans="1:2" hidden="1">
      <c r="A37" s="306">
        <v>42993</v>
      </c>
      <c r="B37" s="307">
        <v>3497</v>
      </c>
    </row>
    <row r="38" spans="1:2" hidden="1">
      <c r="A38" s="306">
        <v>42996</v>
      </c>
      <c r="B38" s="307">
        <v>3497</v>
      </c>
    </row>
    <row r="39" spans="1:2" hidden="1">
      <c r="A39" s="306">
        <v>42997</v>
      </c>
      <c r="B39" s="307">
        <v>3473</v>
      </c>
    </row>
    <row r="40" spans="1:2" hidden="1">
      <c r="A40" s="306">
        <v>42998</v>
      </c>
      <c r="B40" s="307">
        <v>3481</v>
      </c>
    </row>
    <row r="41" spans="1:2" hidden="1">
      <c r="A41" s="306">
        <v>42999</v>
      </c>
      <c r="B41" s="308">
        <v>3486</v>
      </c>
    </row>
    <row r="42" spans="1:2" hidden="1">
      <c r="A42" s="306">
        <v>43000</v>
      </c>
      <c r="B42" s="309">
        <v>3478</v>
      </c>
    </row>
    <row r="43" spans="1:2" hidden="1">
      <c r="A43" s="306">
        <v>43003</v>
      </c>
      <c r="B43" s="307">
        <v>3476</v>
      </c>
    </row>
    <row r="44" spans="1:2" hidden="1">
      <c r="A44" s="306">
        <v>43004</v>
      </c>
      <c r="B44" s="307">
        <v>3462</v>
      </c>
    </row>
    <row r="45" spans="1:2" hidden="1">
      <c r="A45" s="306">
        <v>43005</v>
      </c>
      <c r="B45" s="307">
        <v>3449</v>
      </c>
    </row>
    <row r="46" spans="1:2" hidden="1">
      <c r="A46" s="306">
        <v>43006</v>
      </c>
      <c r="B46" s="310">
        <v>3451</v>
      </c>
    </row>
    <row r="47" spans="1:2" hidden="1">
      <c r="A47" s="306">
        <v>43007</v>
      </c>
      <c r="B47" s="307">
        <v>3441</v>
      </c>
    </row>
    <row r="48" spans="1:2" hidden="1">
      <c r="A48" s="306">
        <v>43010</v>
      </c>
      <c r="B48" s="307">
        <v>3444</v>
      </c>
    </row>
    <row r="49" spans="1:2" hidden="1">
      <c r="A49" s="306">
        <v>43011</v>
      </c>
      <c r="B49" s="307">
        <v>3444</v>
      </c>
    </row>
    <row r="50" spans="1:2" hidden="1">
      <c r="A50" s="306">
        <v>43012</v>
      </c>
      <c r="B50" s="307">
        <v>3444</v>
      </c>
    </row>
    <row r="51" spans="1:2" hidden="1">
      <c r="A51" s="306">
        <v>43013</v>
      </c>
      <c r="B51" s="307">
        <v>3441</v>
      </c>
    </row>
    <row r="52" spans="1:2" hidden="1">
      <c r="A52" s="306">
        <v>43014</v>
      </c>
      <c r="B52" s="307">
        <v>3441</v>
      </c>
    </row>
    <row r="53" spans="1:2" hidden="1">
      <c r="A53" s="306">
        <v>43017</v>
      </c>
      <c r="B53" s="307">
        <v>3441</v>
      </c>
    </row>
    <row r="54" spans="1:2" hidden="1">
      <c r="A54" s="306">
        <v>43018</v>
      </c>
      <c r="B54" s="307">
        <v>3458</v>
      </c>
    </row>
    <row r="55" spans="1:2" hidden="1">
      <c r="A55" s="306">
        <v>43019</v>
      </c>
      <c r="B55" s="307">
        <v>3484</v>
      </c>
    </row>
    <row r="56" spans="1:2" hidden="1">
      <c r="A56" s="306">
        <v>43020</v>
      </c>
      <c r="B56" s="307">
        <v>3478</v>
      </c>
    </row>
    <row r="57" spans="1:2" hidden="1">
      <c r="A57" s="306">
        <v>43021</v>
      </c>
      <c r="B57" s="307">
        <v>3478</v>
      </c>
    </row>
    <row r="58" spans="1:2" hidden="1">
      <c r="A58" s="306">
        <v>43024</v>
      </c>
      <c r="B58" s="307">
        <v>3482</v>
      </c>
    </row>
    <row r="59" spans="1:2" hidden="1">
      <c r="A59" s="306">
        <v>43025</v>
      </c>
      <c r="B59" s="307">
        <v>3477</v>
      </c>
    </row>
    <row r="60" spans="1:2" hidden="1">
      <c r="A60" s="306">
        <v>43026</v>
      </c>
      <c r="B60" s="307">
        <v>3456</v>
      </c>
    </row>
    <row r="61" spans="1:2" hidden="1">
      <c r="A61" s="306">
        <v>43027</v>
      </c>
      <c r="B61" s="307">
        <v>3458</v>
      </c>
    </row>
    <row r="62" spans="1:2" hidden="1">
      <c r="A62" s="306">
        <v>43028</v>
      </c>
      <c r="B62" s="307">
        <v>3467</v>
      </c>
    </row>
    <row r="63" spans="1:2" hidden="1">
      <c r="A63" s="306">
        <v>43031</v>
      </c>
      <c r="B63" s="307">
        <v>3464</v>
      </c>
    </row>
    <row r="64" spans="1:2" hidden="1">
      <c r="A64" s="306">
        <v>43032</v>
      </c>
      <c r="B64" s="307">
        <v>3454</v>
      </c>
    </row>
    <row r="65" spans="1:2" hidden="1">
      <c r="A65" s="306">
        <v>43033</v>
      </c>
      <c r="B65" s="307">
        <v>3456</v>
      </c>
    </row>
    <row r="66" spans="1:2" hidden="1">
      <c r="A66" s="306">
        <v>43034</v>
      </c>
      <c r="B66" s="307">
        <v>3455</v>
      </c>
    </row>
    <row r="67" spans="1:2" hidden="1">
      <c r="A67" s="306">
        <v>43035</v>
      </c>
      <c r="B67" s="307">
        <v>3453</v>
      </c>
    </row>
    <row r="68" spans="1:2" hidden="1">
      <c r="A68" s="306">
        <v>43038</v>
      </c>
      <c r="B68" s="307">
        <v>3440</v>
      </c>
    </row>
    <row r="69" spans="1:2" hidden="1">
      <c r="A69" s="306">
        <v>43039</v>
      </c>
      <c r="B69" s="307">
        <v>3448</v>
      </c>
    </row>
    <row r="70" spans="1:2" hidden="1">
      <c r="A70" s="306">
        <v>43040</v>
      </c>
      <c r="B70" s="307">
        <v>3454</v>
      </c>
    </row>
    <row r="71" spans="1:2" hidden="1">
      <c r="A71" s="306">
        <v>43041</v>
      </c>
      <c r="B71" s="307">
        <v>3470</v>
      </c>
    </row>
    <row r="72" spans="1:2" hidden="1">
      <c r="A72" s="306">
        <v>43042</v>
      </c>
      <c r="B72" s="307">
        <v>3468</v>
      </c>
    </row>
    <row r="73" spans="1:2" hidden="1">
      <c r="A73" s="306">
        <v>43045</v>
      </c>
      <c r="B73" s="307">
        <v>3453</v>
      </c>
    </row>
    <row r="74" spans="1:2" hidden="1">
      <c r="A74" s="306">
        <v>43046</v>
      </c>
      <c r="B74" s="307">
        <v>3455</v>
      </c>
    </row>
    <row r="75" spans="1:2" hidden="1">
      <c r="A75" s="306">
        <v>43047</v>
      </c>
      <c r="B75" s="307">
        <v>3452</v>
      </c>
    </row>
    <row r="76" spans="1:2" hidden="1">
      <c r="A76" s="306">
        <v>43048</v>
      </c>
      <c r="B76" s="307">
        <v>3399</v>
      </c>
    </row>
    <row r="77" spans="1:2" hidden="1">
      <c r="A77" s="306">
        <v>43049</v>
      </c>
      <c r="B77" s="307">
        <v>3392</v>
      </c>
    </row>
    <row r="78" spans="1:2" hidden="1">
      <c r="A78" s="306">
        <v>43052</v>
      </c>
      <c r="B78" s="307">
        <v>3451</v>
      </c>
    </row>
    <row r="79" spans="1:2" hidden="1">
      <c r="A79" s="306">
        <v>43053</v>
      </c>
      <c r="B79" s="307">
        <v>3451</v>
      </c>
    </row>
    <row r="80" spans="1:2" hidden="1">
      <c r="A80" s="306">
        <v>43054</v>
      </c>
      <c r="B80" s="307">
        <v>3453</v>
      </c>
    </row>
    <row r="81" spans="1:2" hidden="1">
      <c r="A81" s="306">
        <v>43055</v>
      </c>
      <c r="B81" s="307">
        <v>3460</v>
      </c>
    </row>
    <row r="82" spans="1:2" hidden="1">
      <c r="A82" s="306">
        <v>43056</v>
      </c>
      <c r="B82" s="307">
        <v>3456</v>
      </c>
    </row>
    <row r="83" spans="1:2" hidden="1">
      <c r="A83" s="306">
        <v>43059</v>
      </c>
      <c r="B83" s="307">
        <v>3458</v>
      </c>
    </row>
    <row r="84" spans="1:2" hidden="1">
      <c r="A84" s="306">
        <v>43060</v>
      </c>
      <c r="B84" s="307">
        <v>3455</v>
      </c>
    </row>
    <row r="85" spans="1:2" hidden="1">
      <c r="A85" s="306">
        <v>43061</v>
      </c>
      <c r="B85" s="307">
        <v>3457</v>
      </c>
    </row>
    <row r="86" spans="1:2" hidden="1">
      <c r="A86" s="306">
        <v>43062</v>
      </c>
      <c r="B86" s="307">
        <v>3459</v>
      </c>
    </row>
    <row r="87" spans="1:2" hidden="1">
      <c r="A87" s="306">
        <v>43063</v>
      </c>
      <c r="B87" s="307">
        <v>3483</v>
      </c>
    </row>
    <row r="88" spans="1:2" hidden="1">
      <c r="A88" s="306">
        <v>43066</v>
      </c>
      <c r="B88" s="307">
        <v>3472</v>
      </c>
    </row>
    <row r="89" spans="1:2" hidden="1">
      <c r="A89" s="306">
        <v>43067</v>
      </c>
      <c r="B89" s="307">
        <v>3472</v>
      </c>
    </row>
    <row r="90" spans="1:2" hidden="1">
      <c r="A90" s="306">
        <v>43068</v>
      </c>
      <c r="B90" s="307">
        <v>3468</v>
      </c>
    </row>
    <row r="91" spans="1:2" hidden="1">
      <c r="A91" s="306">
        <v>43069</v>
      </c>
      <c r="B91" s="307">
        <v>3466</v>
      </c>
    </row>
    <row r="92" spans="1:2" hidden="1">
      <c r="A92" s="306">
        <v>43070</v>
      </c>
      <c r="B92" s="307">
        <v>3466</v>
      </c>
    </row>
    <row r="93" spans="1:2" hidden="1">
      <c r="A93" s="306">
        <v>43073</v>
      </c>
      <c r="B93" s="307">
        <v>3404</v>
      </c>
    </row>
    <row r="94" spans="1:2" hidden="1">
      <c r="A94" s="306">
        <v>43074</v>
      </c>
      <c r="B94" s="307">
        <v>3461</v>
      </c>
    </row>
    <row r="95" spans="1:2" hidden="1">
      <c r="A95" s="306">
        <v>43075</v>
      </c>
      <c r="B95" s="307">
        <v>3462</v>
      </c>
    </row>
    <row r="96" spans="1:2" hidden="1">
      <c r="A96" s="306">
        <v>43076</v>
      </c>
      <c r="B96" s="307">
        <v>3464</v>
      </c>
    </row>
    <row r="97" spans="1:2" hidden="1">
      <c r="A97" s="306">
        <v>43077</v>
      </c>
      <c r="B97" s="307">
        <v>3462</v>
      </c>
    </row>
    <row r="98" spans="1:2" hidden="1">
      <c r="A98" s="306">
        <v>43080</v>
      </c>
      <c r="B98" s="307">
        <v>3459</v>
      </c>
    </row>
    <row r="99" spans="1:2" hidden="1">
      <c r="A99" s="306">
        <v>43081</v>
      </c>
      <c r="B99" s="307">
        <v>3461</v>
      </c>
    </row>
    <row r="100" spans="1:2" hidden="1">
      <c r="A100" s="306">
        <v>43082</v>
      </c>
      <c r="B100" s="307">
        <v>3459</v>
      </c>
    </row>
    <row r="101" spans="1:2" hidden="1">
      <c r="A101" s="306">
        <v>43083</v>
      </c>
      <c r="B101" s="307">
        <v>3461</v>
      </c>
    </row>
    <row r="102" spans="1:2" hidden="1">
      <c r="A102" s="306">
        <v>43084</v>
      </c>
      <c r="B102" s="307">
        <v>3466</v>
      </c>
    </row>
    <row r="103" spans="1:2" hidden="1">
      <c r="A103" s="306">
        <v>43087</v>
      </c>
      <c r="B103" s="307">
        <v>3466</v>
      </c>
    </row>
    <row r="104" spans="1:2" hidden="1">
      <c r="A104" s="306">
        <v>43088</v>
      </c>
      <c r="B104" s="307">
        <v>3463</v>
      </c>
    </row>
    <row r="105" spans="1:2" hidden="1">
      <c r="A105" s="306">
        <v>43089</v>
      </c>
      <c r="B105" s="307">
        <v>3466</v>
      </c>
    </row>
    <row r="106" spans="1:2" hidden="1">
      <c r="A106" s="306">
        <v>43090</v>
      </c>
      <c r="B106" s="307">
        <v>3483</v>
      </c>
    </row>
    <row r="107" spans="1:2" hidden="1">
      <c r="A107" s="306">
        <v>43091</v>
      </c>
      <c r="B107" s="307">
        <v>3472</v>
      </c>
    </row>
    <row r="108" spans="1:2" hidden="1">
      <c r="A108" s="306">
        <v>43094</v>
      </c>
      <c r="B108" s="307">
        <v>3477</v>
      </c>
    </row>
    <row r="109" spans="1:2" hidden="1">
      <c r="A109" s="306">
        <v>43095</v>
      </c>
      <c r="B109" s="307">
        <v>3504</v>
      </c>
    </row>
    <row r="110" spans="1:2" hidden="1">
      <c r="A110" s="306">
        <v>43096</v>
      </c>
      <c r="B110" s="307">
        <v>3500</v>
      </c>
    </row>
    <row r="111" spans="1:2" hidden="1">
      <c r="A111" s="306">
        <v>43097</v>
      </c>
      <c r="B111" s="307">
        <v>3493</v>
      </c>
    </row>
    <row r="112" spans="1:2" ht="14.25" hidden="1" customHeight="1">
      <c r="A112" s="306">
        <v>43098</v>
      </c>
      <c r="B112" s="307">
        <v>3506</v>
      </c>
    </row>
    <row r="113" spans="1:2">
      <c r="A113" s="306">
        <v>43102</v>
      </c>
      <c r="B113" s="307">
        <v>3520</v>
      </c>
    </row>
    <row r="114" spans="1:2">
      <c r="A114" s="306">
        <v>43103</v>
      </c>
      <c r="B114" s="307">
        <v>3516</v>
      </c>
    </row>
    <row r="115" spans="1:2">
      <c r="A115" s="306">
        <v>43104</v>
      </c>
      <c r="B115" s="307">
        <v>3523</v>
      </c>
    </row>
    <row r="116" spans="1:2">
      <c r="A116" s="306">
        <v>43105</v>
      </c>
      <c r="B116" s="307">
        <v>3528</v>
      </c>
    </row>
    <row r="117" spans="1:2">
      <c r="A117" s="306">
        <v>43108</v>
      </c>
      <c r="B117" s="307">
        <v>3530</v>
      </c>
    </row>
    <row r="118" spans="1:2">
      <c r="A118" s="306">
        <v>43109</v>
      </c>
      <c r="B118" s="307">
        <v>3516</v>
      </c>
    </row>
    <row r="119" spans="1:2">
      <c r="A119" s="306">
        <v>43110</v>
      </c>
      <c r="B119" s="307">
        <v>3509</v>
      </c>
    </row>
    <row r="120" spans="1:2">
      <c r="A120" s="306">
        <v>43111</v>
      </c>
      <c r="B120" s="307">
        <v>3520</v>
      </c>
    </row>
    <row r="121" spans="1:2">
      <c r="A121" s="306">
        <v>43112</v>
      </c>
      <c r="B121" s="307">
        <v>3526</v>
      </c>
    </row>
    <row r="122" spans="1:2">
      <c r="A122" s="306">
        <v>43115</v>
      </c>
      <c r="B122" s="307">
        <v>3545</v>
      </c>
    </row>
    <row r="123" spans="1:2">
      <c r="A123" s="306">
        <v>43116</v>
      </c>
      <c r="B123" s="307">
        <v>3561</v>
      </c>
    </row>
    <row r="124" spans="1:2">
      <c r="A124" s="306">
        <v>43117</v>
      </c>
      <c r="B124" s="307">
        <v>3554</v>
      </c>
    </row>
    <row r="125" spans="1:2">
      <c r="A125" s="306">
        <v>43118</v>
      </c>
      <c r="B125" s="307">
        <v>3559</v>
      </c>
    </row>
    <row r="126" spans="1:2">
      <c r="A126" s="306">
        <v>43119</v>
      </c>
      <c r="B126" s="307">
        <v>3567</v>
      </c>
    </row>
    <row r="127" spans="1:2">
      <c r="A127" s="306">
        <v>43122</v>
      </c>
      <c r="B127" s="307">
        <v>3576</v>
      </c>
    </row>
    <row r="128" spans="1:2">
      <c r="A128" s="306">
        <v>43123</v>
      </c>
      <c r="B128" s="307">
        <v>3575</v>
      </c>
    </row>
    <row r="129" spans="1:2">
      <c r="A129" s="306">
        <v>43124</v>
      </c>
      <c r="B129" s="307">
        <v>3575</v>
      </c>
    </row>
    <row r="130" spans="1:2">
      <c r="A130" s="306">
        <v>43125</v>
      </c>
      <c r="B130" s="307">
        <v>3617</v>
      </c>
    </row>
    <row r="131" spans="1:2">
      <c r="A131" s="306">
        <v>43126</v>
      </c>
      <c r="B131" s="307">
        <v>3621</v>
      </c>
    </row>
    <row r="132" spans="1:2">
      <c r="A132" s="306">
        <v>43129</v>
      </c>
      <c r="B132" s="307">
        <v>3623</v>
      </c>
    </row>
    <row r="133" spans="1:2">
      <c r="A133" s="306">
        <v>43130</v>
      </c>
      <c r="B133" s="307">
        <v>3613.47</v>
      </c>
    </row>
    <row r="134" spans="1:2">
      <c r="A134" s="306">
        <v>43131</v>
      </c>
      <c r="B134" s="307">
        <v>3621</v>
      </c>
    </row>
    <row r="135" spans="1:2">
      <c r="A135" s="306">
        <v>43132</v>
      </c>
      <c r="B135" s="307">
        <v>3637</v>
      </c>
    </row>
    <row r="136" spans="1:2">
      <c r="A136" s="306">
        <v>43133</v>
      </c>
      <c r="B136" s="307">
        <v>3635</v>
      </c>
    </row>
    <row r="137" spans="1:2">
      <c r="A137" s="306">
        <v>43136</v>
      </c>
      <c r="B137" s="307">
        <v>3634</v>
      </c>
    </row>
    <row r="138" spans="1:2">
      <c r="A138" s="306">
        <v>43137</v>
      </c>
      <c r="B138" s="307">
        <v>3637</v>
      </c>
    </row>
    <row r="139" spans="1:2">
      <c r="A139" s="306">
        <v>43138</v>
      </c>
      <c r="B139" s="307">
        <v>3659</v>
      </c>
    </row>
    <row r="140" spans="1:2">
      <c r="A140" s="306">
        <v>43139</v>
      </c>
      <c r="B140" s="307">
        <v>3620</v>
      </c>
    </row>
    <row r="141" spans="1:2">
      <c r="A141" s="306">
        <v>43140</v>
      </c>
      <c r="B141" s="307">
        <v>3618</v>
      </c>
    </row>
    <row r="142" spans="1:2">
      <c r="A142" s="306">
        <v>43153</v>
      </c>
      <c r="B142" s="309">
        <v>3609</v>
      </c>
    </row>
    <row r="143" spans="1:2">
      <c r="A143" s="306">
        <v>43158</v>
      </c>
      <c r="B143" s="309">
        <v>3631</v>
      </c>
    </row>
    <row r="144" spans="1:2">
      <c r="A144" s="306">
        <v>43159</v>
      </c>
      <c r="B144" s="309">
        <v>3627</v>
      </c>
    </row>
    <row r="145" spans="1:2">
      <c r="A145" s="306">
        <v>43160</v>
      </c>
      <c r="B145" s="309">
        <v>3618</v>
      </c>
    </row>
    <row r="146" spans="1:2">
      <c r="A146" s="306">
        <v>43161</v>
      </c>
      <c r="B146" s="309">
        <v>3612</v>
      </c>
    </row>
    <row r="147" spans="1:2">
      <c r="A147" s="306">
        <v>43162</v>
      </c>
      <c r="B147" s="309">
        <v>3625</v>
      </c>
    </row>
    <row r="148" spans="1:2">
      <c r="A148" s="306">
        <v>43164</v>
      </c>
      <c r="B148" s="309">
        <v>3622</v>
      </c>
    </row>
    <row r="149" spans="1:2">
      <c r="A149" s="306">
        <v>43165</v>
      </c>
      <c r="B149" s="309">
        <v>3621</v>
      </c>
    </row>
    <row r="150" spans="1:2">
      <c r="A150" s="306">
        <v>43166</v>
      </c>
      <c r="B150" s="309">
        <v>3627</v>
      </c>
    </row>
    <row r="151" spans="1:2">
      <c r="A151" s="306">
        <v>43167</v>
      </c>
      <c r="B151" s="309">
        <v>3626</v>
      </c>
    </row>
    <row r="152" spans="1:2">
      <c r="A152" s="306">
        <v>43168</v>
      </c>
      <c r="B152" s="309">
        <v>3618</v>
      </c>
    </row>
    <row r="153" spans="1:2">
      <c r="A153" s="306">
        <v>43171</v>
      </c>
      <c r="B153" s="309">
        <v>3625</v>
      </c>
    </row>
    <row r="154" spans="1:2">
      <c r="A154" s="306">
        <v>43172</v>
      </c>
      <c r="B154" s="309">
        <v>3626</v>
      </c>
    </row>
    <row r="155" spans="1:2">
      <c r="A155" s="306">
        <v>43173</v>
      </c>
      <c r="B155" s="309">
        <v>3634</v>
      </c>
    </row>
    <row r="156" spans="1:2">
      <c r="A156" s="306">
        <v>43174</v>
      </c>
      <c r="B156" s="309">
        <v>3638</v>
      </c>
    </row>
    <row r="157" spans="1:2">
      <c r="A157" s="306">
        <v>43175</v>
      </c>
      <c r="B157" s="309">
        <v>3628</v>
      </c>
    </row>
    <row r="158" spans="1:2">
      <c r="A158" s="306">
        <v>43178</v>
      </c>
      <c r="B158" s="309">
        <v>3625</v>
      </c>
    </row>
    <row r="159" spans="1:2">
      <c r="A159" s="306">
        <v>43179</v>
      </c>
      <c r="B159" s="309">
        <v>3630</v>
      </c>
    </row>
    <row r="160" spans="1:2">
      <c r="A160" s="306">
        <v>43180</v>
      </c>
      <c r="B160" s="309">
        <v>3628</v>
      </c>
    </row>
    <row r="161" spans="1:2">
      <c r="A161" s="306">
        <v>43181</v>
      </c>
      <c r="B161" s="309">
        <v>3636</v>
      </c>
    </row>
    <row r="162" spans="1:2">
      <c r="A162" s="306">
        <v>43182</v>
      </c>
      <c r="B162" s="309">
        <v>3630</v>
      </c>
    </row>
    <row r="163" spans="1:2">
      <c r="A163" s="306">
        <v>43185</v>
      </c>
      <c r="B163" s="309">
        <v>3643</v>
      </c>
    </row>
    <row r="164" spans="1:2">
      <c r="A164" s="306">
        <v>43186</v>
      </c>
      <c r="B164" s="309">
        <v>3676</v>
      </c>
    </row>
    <row r="165" spans="1:2">
      <c r="A165" s="306">
        <v>43187</v>
      </c>
      <c r="B165" s="309">
        <v>3665</v>
      </c>
    </row>
    <row r="166" spans="1:2">
      <c r="A166" s="306">
        <v>43188</v>
      </c>
      <c r="B166" s="309">
        <v>3652</v>
      </c>
    </row>
    <row r="167" spans="1:2">
      <c r="A167" s="306">
        <v>43189</v>
      </c>
      <c r="B167" s="309">
        <v>3665</v>
      </c>
    </row>
    <row r="168" spans="1:2">
      <c r="A168" s="306">
        <v>43192</v>
      </c>
      <c r="B168" s="309">
        <v>3660</v>
      </c>
    </row>
    <row r="169" spans="1:2">
      <c r="A169" s="306">
        <v>43193</v>
      </c>
      <c r="B169" s="309">
        <v>3658</v>
      </c>
    </row>
    <row r="170" spans="1:2">
      <c r="A170" s="306">
        <v>43194</v>
      </c>
      <c r="B170" s="309">
        <v>3656</v>
      </c>
    </row>
    <row r="171" spans="1:2">
      <c r="A171" s="306">
        <v>43195</v>
      </c>
      <c r="B171" s="309">
        <v>3647</v>
      </c>
    </row>
    <row r="172" spans="1:2">
      <c r="A172" s="306">
        <v>43196</v>
      </c>
      <c r="B172" s="309">
        <v>3647</v>
      </c>
    </row>
    <row r="173" spans="1:2">
      <c r="A173" s="306">
        <v>43200</v>
      </c>
      <c r="B173" s="309">
        <v>3650</v>
      </c>
    </row>
    <row r="174" spans="1:2">
      <c r="A174" s="306">
        <v>43201</v>
      </c>
      <c r="B174" s="309">
        <v>3660</v>
      </c>
    </row>
    <row r="175" spans="1:2">
      <c r="A175" s="306">
        <v>43202</v>
      </c>
      <c r="B175" s="309">
        <v>3661</v>
      </c>
    </row>
    <row r="176" spans="1:2">
      <c r="A176" s="306">
        <v>43203</v>
      </c>
      <c r="B176" s="309">
        <v>3651</v>
      </c>
    </row>
    <row r="177" spans="1:2">
      <c r="A177" s="306">
        <v>43206</v>
      </c>
      <c r="B177" s="309">
        <v>3656</v>
      </c>
    </row>
    <row r="178" spans="1:2">
      <c r="A178" s="306">
        <v>43207</v>
      </c>
      <c r="B178" s="309">
        <v>3654</v>
      </c>
    </row>
    <row r="179" spans="1:2">
      <c r="A179" s="306">
        <v>43208</v>
      </c>
      <c r="B179" s="309">
        <v>3652</v>
      </c>
    </row>
    <row r="180" spans="1:2">
      <c r="A180" s="306">
        <v>43209</v>
      </c>
      <c r="B180" s="309">
        <v>3665</v>
      </c>
    </row>
    <row r="181" spans="1:2">
      <c r="A181" s="306">
        <v>43210</v>
      </c>
      <c r="B181" s="309">
        <v>3653</v>
      </c>
    </row>
    <row r="182" spans="1:2">
      <c r="A182" s="306">
        <v>43213</v>
      </c>
      <c r="B182" s="309">
        <v>3647</v>
      </c>
    </row>
    <row r="183" spans="1:2">
      <c r="A183" s="306">
        <v>43214</v>
      </c>
      <c r="B183" s="309">
        <v>3637</v>
      </c>
    </row>
    <row r="184" spans="1:2">
      <c r="A184" s="306">
        <v>43216</v>
      </c>
      <c r="B184" s="309">
        <v>3630</v>
      </c>
    </row>
    <row r="185" spans="1:2">
      <c r="A185" s="306">
        <v>43217</v>
      </c>
      <c r="B185" s="309">
        <v>3623</v>
      </c>
    </row>
    <row r="186" spans="1:2">
      <c r="A186" s="306">
        <v>43222</v>
      </c>
      <c r="B186" s="309">
        <v>3610</v>
      </c>
    </row>
    <row r="187" spans="1:2">
      <c r="A187" s="306">
        <v>43223</v>
      </c>
      <c r="B187" s="309">
        <v>3605</v>
      </c>
    </row>
    <row r="188" spans="1:2">
      <c r="A188" s="306">
        <v>43224</v>
      </c>
      <c r="B188" s="309">
        <v>3618</v>
      </c>
    </row>
    <row r="189" spans="1:2">
      <c r="A189" s="306">
        <v>43227</v>
      </c>
      <c r="B189" s="309">
        <v>3615</v>
      </c>
    </row>
    <row r="190" spans="1:2">
      <c r="A190" s="306">
        <v>43228</v>
      </c>
      <c r="B190" s="309">
        <v>3608</v>
      </c>
    </row>
    <row r="191" spans="1:2">
      <c r="A191" s="306">
        <v>43229</v>
      </c>
      <c r="B191" s="309">
        <v>3604</v>
      </c>
    </row>
    <row r="192" spans="1:2">
      <c r="A192" s="306">
        <v>43230</v>
      </c>
      <c r="B192" s="309">
        <v>3607</v>
      </c>
    </row>
    <row r="193" spans="1:2">
      <c r="A193" s="306">
        <v>43231</v>
      </c>
      <c r="B193" s="309">
        <v>3618</v>
      </c>
    </row>
    <row r="194" spans="1:2">
      <c r="A194" s="306">
        <v>43234</v>
      </c>
      <c r="B194" s="309">
        <v>3622</v>
      </c>
    </row>
    <row r="195" spans="1:2">
      <c r="A195" s="306">
        <v>43235</v>
      </c>
      <c r="B195" s="309">
        <v>3618</v>
      </c>
    </row>
    <row r="196" spans="1:2">
      <c r="A196" s="306">
        <v>43236</v>
      </c>
      <c r="B196" s="309">
        <v>3605</v>
      </c>
    </row>
    <row r="197" spans="1:2">
      <c r="A197" s="306">
        <v>43237</v>
      </c>
      <c r="B197" s="309">
        <v>3611</v>
      </c>
    </row>
    <row r="198" spans="1:2">
      <c r="A198" s="306">
        <v>43238</v>
      </c>
      <c r="B198" s="309">
        <v>3607</v>
      </c>
    </row>
    <row r="199" spans="1:2">
      <c r="A199" s="306">
        <v>43241</v>
      </c>
      <c r="B199" s="309">
        <v>3598</v>
      </c>
    </row>
    <row r="200" spans="1:2">
      <c r="A200" s="306">
        <v>43242</v>
      </c>
      <c r="B200" s="309">
        <v>3601</v>
      </c>
    </row>
    <row r="201" spans="1:2">
      <c r="A201" s="306">
        <v>43243</v>
      </c>
      <c r="B201" s="309">
        <v>3603</v>
      </c>
    </row>
    <row r="202" spans="1:2">
      <c r="A202" s="306">
        <v>43244</v>
      </c>
      <c r="B202" s="309">
        <v>3594</v>
      </c>
    </row>
    <row r="203" spans="1:2">
      <c r="A203" s="306">
        <v>43245</v>
      </c>
      <c r="B203" s="309">
        <v>3596</v>
      </c>
    </row>
    <row r="204" spans="1:2">
      <c r="A204" s="306">
        <v>43248</v>
      </c>
      <c r="B204" s="309">
        <v>3599</v>
      </c>
    </row>
    <row r="205" spans="1:2">
      <c r="A205" s="306">
        <v>43249</v>
      </c>
      <c r="B205" s="309">
        <v>3591</v>
      </c>
    </row>
    <row r="206" spans="1:2">
      <c r="A206" s="306">
        <v>43250</v>
      </c>
      <c r="B206" s="309">
        <v>3589</v>
      </c>
    </row>
    <row r="207" spans="1:2">
      <c r="A207" s="306">
        <v>43251</v>
      </c>
      <c r="B207" s="309">
        <v>3587</v>
      </c>
    </row>
    <row r="208" spans="1:2">
      <c r="A208" s="306">
        <v>43252</v>
      </c>
      <c r="B208" s="309">
        <v>3584</v>
      </c>
    </row>
    <row r="209" spans="1:2">
      <c r="A209" s="306">
        <v>43255</v>
      </c>
      <c r="B209" s="309">
        <v>3586</v>
      </c>
    </row>
    <row r="210" spans="1:2">
      <c r="A210" s="306">
        <v>43256</v>
      </c>
      <c r="B210" s="309">
        <v>3591</v>
      </c>
    </row>
    <row r="211" spans="1:2">
      <c r="A211" s="306">
        <v>43257</v>
      </c>
      <c r="B211" s="309">
        <v>3595</v>
      </c>
    </row>
    <row r="212" spans="1:2">
      <c r="A212" s="306">
        <v>43258</v>
      </c>
      <c r="B212" s="309">
        <v>3598</v>
      </c>
    </row>
    <row r="213" spans="1:2">
      <c r="A213" s="306">
        <v>43259</v>
      </c>
      <c r="B213" s="309">
        <v>3589</v>
      </c>
    </row>
    <row r="214" spans="1:2">
      <c r="A214" s="306">
        <v>43262</v>
      </c>
      <c r="B214" s="309">
        <v>3591</v>
      </c>
    </row>
    <row r="215" spans="1:2">
      <c r="A215" s="306">
        <v>43263</v>
      </c>
      <c r="B215" s="309">
        <v>3592</v>
      </c>
    </row>
    <row r="216" spans="1:2">
      <c r="A216" s="306">
        <v>43264</v>
      </c>
      <c r="B216" s="309">
        <v>3591</v>
      </c>
    </row>
    <row r="217" spans="1:2">
      <c r="A217" s="306">
        <v>43265</v>
      </c>
      <c r="B217" s="309">
        <v>3597</v>
      </c>
    </row>
    <row r="218" spans="1:2">
      <c r="A218" s="306">
        <v>43266</v>
      </c>
      <c r="B218" s="309">
        <v>3586</v>
      </c>
    </row>
    <row r="219" spans="1:2">
      <c r="A219" s="306">
        <v>43269</v>
      </c>
      <c r="B219" s="309">
        <v>3576</v>
      </c>
    </row>
    <row r="220" spans="1:2">
      <c r="A220" s="306">
        <v>43270</v>
      </c>
      <c r="B220" s="309">
        <v>3575</v>
      </c>
    </row>
    <row r="221" spans="1:2">
      <c r="A221" s="306">
        <v>43271</v>
      </c>
      <c r="B221" s="309">
        <v>3560</v>
      </c>
    </row>
    <row r="222" spans="1:2">
      <c r="A222" s="306">
        <v>43272</v>
      </c>
      <c r="B222" s="309">
        <v>3555</v>
      </c>
    </row>
    <row r="223" spans="1:2">
      <c r="A223" s="306">
        <v>43276</v>
      </c>
      <c r="B223" s="309">
        <v>3535</v>
      </c>
    </row>
    <row r="224" spans="1:2">
      <c r="A224" s="306">
        <v>43277</v>
      </c>
      <c r="B224" s="309">
        <v>3527</v>
      </c>
    </row>
    <row r="225" spans="1:2">
      <c r="A225" s="306">
        <v>43278</v>
      </c>
      <c r="B225" s="309">
        <v>3507</v>
      </c>
    </row>
    <row r="226" spans="1:2">
      <c r="A226" s="306">
        <v>43279</v>
      </c>
      <c r="B226" s="309">
        <v>3499</v>
      </c>
    </row>
    <row r="227" spans="1:2">
      <c r="A227" s="306">
        <v>43280</v>
      </c>
      <c r="B227" s="309">
        <v>2491</v>
      </c>
    </row>
    <row r="228" spans="1:2">
      <c r="A228" s="306">
        <v>43283</v>
      </c>
      <c r="B228" s="309">
        <v>3497</v>
      </c>
    </row>
    <row r="229" spans="1:2">
      <c r="A229" s="306">
        <v>43284</v>
      </c>
      <c r="B229" s="309">
        <v>3469</v>
      </c>
    </row>
    <row r="230" spans="1:2">
      <c r="A230" s="306">
        <v>43285</v>
      </c>
      <c r="B230" s="309">
        <v>3504</v>
      </c>
    </row>
    <row r="231" spans="1:2">
      <c r="A231" s="306">
        <v>43286</v>
      </c>
      <c r="B231" s="309">
        <v>3503</v>
      </c>
    </row>
    <row r="232" spans="1:2">
      <c r="A232" s="306">
        <v>43287</v>
      </c>
      <c r="B232" s="309">
        <v>3490</v>
      </c>
    </row>
    <row r="233" spans="1:2">
      <c r="A233" s="306">
        <v>43291</v>
      </c>
      <c r="B233" s="309">
        <v>3514</v>
      </c>
    </row>
    <row r="234" spans="1:2">
      <c r="A234" s="306">
        <v>43292</v>
      </c>
      <c r="B234" s="309">
        <v>3488</v>
      </c>
    </row>
    <row r="235" spans="1:2">
      <c r="A235" s="306">
        <v>43293</v>
      </c>
      <c r="B235" s="309">
        <v>3471</v>
      </c>
    </row>
    <row r="236" spans="1:2">
      <c r="A236" s="306">
        <v>43294</v>
      </c>
      <c r="B236" s="309">
        <v>3485</v>
      </c>
    </row>
    <row r="237" spans="1:2">
      <c r="A237" s="306">
        <v>43297</v>
      </c>
      <c r="B237" s="309">
        <v>3475</v>
      </c>
    </row>
    <row r="238" spans="1:2">
      <c r="A238" s="306">
        <v>43298</v>
      </c>
      <c r="B238" s="309">
        <v>3475</v>
      </c>
    </row>
    <row r="239" spans="1:2">
      <c r="A239" s="306">
        <v>43299</v>
      </c>
      <c r="B239" s="309">
        <v>3468</v>
      </c>
    </row>
    <row r="240" spans="1:2">
      <c r="A240" s="306">
        <v>43300</v>
      </c>
      <c r="B240" s="309">
        <v>3452</v>
      </c>
    </row>
    <row r="241" spans="1:2">
      <c r="A241" s="306">
        <v>43301</v>
      </c>
      <c r="B241" s="309">
        <v>3424</v>
      </c>
    </row>
    <row r="242" spans="1:2">
      <c r="A242" s="306">
        <v>43304</v>
      </c>
      <c r="B242" s="309">
        <v>3467</v>
      </c>
    </row>
    <row r="243" spans="1:2">
      <c r="A243" s="306">
        <v>43305</v>
      </c>
      <c r="B243" s="309">
        <v>3444</v>
      </c>
    </row>
    <row r="244" spans="1:2">
      <c r="A244" s="306">
        <v>43306</v>
      </c>
      <c r="B244" s="309">
        <v>3441</v>
      </c>
    </row>
    <row r="245" spans="1:2">
      <c r="A245" s="306">
        <v>43307</v>
      </c>
      <c r="B245" s="309">
        <v>3454</v>
      </c>
    </row>
    <row r="246" spans="1:2">
      <c r="A246" s="306">
        <v>43308</v>
      </c>
      <c r="B246" s="309">
        <v>3447</v>
      </c>
    </row>
    <row r="247" spans="1:2">
      <c r="A247" s="306">
        <v>43311</v>
      </c>
      <c r="B247" s="309">
        <v>3432</v>
      </c>
    </row>
    <row r="248" spans="1:2">
      <c r="A248" s="306">
        <v>43312</v>
      </c>
      <c r="B248" s="309">
        <v>3422</v>
      </c>
    </row>
    <row r="249" spans="1:2">
      <c r="A249" s="306">
        <v>43313</v>
      </c>
      <c r="B249" s="309">
        <v>3446</v>
      </c>
    </row>
    <row r="250" spans="1:2">
      <c r="A250" s="306">
        <v>43314</v>
      </c>
      <c r="B250" s="309">
        <v>3444</v>
      </c>
    </row>
    <row r="251" spans="1:2">
      <c r="A251" s="306">
        <v>43315</v>
      </c>
      <c r="B251" s="309">
        <v>3424</v>
      </c>
    </row>
    <row r="252" spans="1:2">
      <c r="A252" s="306">
        <v>43318</v>
      </c>
      <c r="B252" s="309">
        <v>3453</v>
      </c>
    </row>
    <row r="253" spans="1:2">
      <c r="A253" s="306">
        <v>43319</v>
      </c>
      <c r="B253" s="309">
        <v>3428</v>
      </c>
    </row>
    <row r="254" spans="1:2">
      <c r="A254" s="306">
        <v>43320</v>
      </c>
      <c r="B254" s="309">
        <v>3443</v>
      </c>
    </row>
    <row r="255" spans="1:2">
      <c r="A255" s="306">
        <v>43321</v>
      </c>
      <c r="B255" s="309">
        <v>3441</v>
      </c>
    </row>
    <row r="256" spans="1:2">
      <c r="A256" s="306">
        <v>43322</v>
      </c>
      <c r="B256" s="309">
        <v>3434</v>
      </c>
    </row>
    <row r="257" spans="1:2">
      <c r="A257" s="306">
        <v>43325</v>
      </c>
      <c r="B257" s="309">
        <v>3421</v>
      </c>
    </row>
    <row r="258" spans="1:2">
      <c r="A258" s="306">
        <v>43326</v>
      </c>
      <c r="B258" s="309">
        <v>3417</v>
      </c>
    </row>
    <row r="259" spans="1:2">
      <c r="A259" s="306">
        <v>43327</v>
      </c>
      <c r="B259" s="309">
        <v>3407</v>
      </c>
    </row>
    <row r="260" spans="1:2">
      <c r="A260" s="306">
        <v>43328</v>
      </c>
      <c r="B260" s="309">
        <v>3402</v>
      </c>
    </row>
    <row r="261" spans="1:2">
      <c r="A261" s="306">
        <v>43329</v>
      </c>
      <c r="B261" s="309">
        <v>3413</v>
      </c>
    </row>
    <row r="262" spans="1:2">
      <c r="A262" s="306">
        <v>43332</v>
      </c>
      <c r="B262" s="309">
        <v>3425</v>
      </c>
    </row>
    <row r="263" spans="1:2">
      <c r="A263" s="306">
        <v>43333</v>
      </c>
      <c r="B263" s="309">
        <v>3429</v>
      </c>
    </row>
    <row r="264" spans="1:2">
      <c r="A264" s="306">
        <v>43334</v>
      </c>
      <c r="B264" s="309">
        <v>3432</v>
      </c>
    </row>
    <row r="265" spans="1:2">
      <c r="A265" s="306">
        <v>43335</v>
      </c>
      <c r="B265" s="309">
        <v>3417</v>
      </c>
    </row>
    <row r="266" spans="1:2">
      <c r="A266" s="306">
        <v>43336</v>
      </c>
      <c r="B266" s="309">
        <v>3411</v>
      </c>
    </row>
    <row r="267" spans="1:2">
      <c r="A267" s="306">
        <v>43339</v>
      </c>
      <c r="B267" s="309">
        <v>3449</v>
      </c>
    </row>
    <row r="268" spans="1:2">
      <c r="A268" s="306">
        <v>43340</v>
      </c>
      <c r="B268" s="309">
        <v>3446</v>
      </c>
    </row>
    <row r="269" spans="1:2">
      <c r="A269" s="306">
        <v>43341</v>
      </c>
      <c r="B269" s="309">
        <v>3449</v>
      </c>
    </row>
    <row r="270" spans="1:2">
      <c r="A270" s="306">
        <v>43342</v>
      </c>
      <c r="B270" s="309">
        <v>3441</v>
      </c>
    </row>
    <row r="271" spans="1:2">
      <c r="A271" s="306">
        <v>43343</v>
      </c>
      <c r="B271" s="309">
        <v>3439</v>
      </c>
    </row>
    <row r="272" spans="1:2">
      <c r="A272" s="306">
        <v>43347</v>
      </c>
      <c r="B272" s="309">
        <v>3448</v>
      </c>
    </row>
    <row r="273" spans="1:2">
      <c r="A273" s="306">
        <v>43348</v>
      </c>
      <c r="B273" s="309">
        <v>3440</v>
      </c>
    </row>
    <row r="274" spans="1:2">
      <c r="A274" s="306">
        <v>43349</v>
      </c>
      <c r="B274" s="309">
        <v>3439</v>
      </c>
    </row>
    <row r="275" spans="1:2">
      <c r="A275" s="306">
        <v>43350</v>
      </c>
      <c r="B275" s="309">
        <v>3440</v>
      </c>
    </row>
    <row r="276" spans="1:2">
      <c r="A276" s="306">
        <v>43353</v>
      </c>
      <c r="B276" s="309">
        <v>3426</v>
      </c>
    </row>
    <row r="277" spans="1:2">
      <c r="A277" s="306">
        <v>43354</v>
      </c>
      <c r="B277" s="309">
        <v>3421</v>
      </c>
    </row>
    <row r="278" spans="1:2">
      <c r="A278" s="306">
        <v>43355</v>
      </c>
      <c r="B278" s="309">
        <v>3416</v>
      </c>
    </row>
    <row r="279" spans="1:2">
      <c r="A279" s="306">
        <v>43356</v>
      </c>
      <c r="B279" s="309">
        <v>3429</v>
      </c>
    </row>
    <row r="280" spans="1:2">
      <c r="A280" s="306">
        <v>43357</v>
      </c>
      <c r="B280" s="309">
        <v>3422</v>
      </c>
    </row>
    <row r="281" spans="1:2">
      <c r="A281" s="306">
        <v>43360</v>
      </c>
      <c r="B281" s="309">
        <v>3417</v>
      </c>
    </row>
    <row r="282" spans="1:2">
      <c r="A282" s="306">
        <v>43361</v>
      </c>
      <c r="B282" s="309">
        <v>3422</v>
      </c>
    </row>
    <row r="283" spans="1:2">
      <c r="A283" s="306">
        <v>43362</v>
      </c>
      <c r="B283" s="309">
        <v>3426</v>
      </c>
    </row>
    <row r="284" spans="1:2">
      <c r="A284" s="306">
        <v>43363</v>
      </c>
      <c r="B284" s="309">
        <v>3434</v>
      </c>
    </row>
    <row r="285" spans="1:2">
      <c r="A285" s="306">
        <v>43364</v>
      </c>
      <c r="B285" s="309">
        <v>3443</v>
      </c>
    </row>
    <row r="286" spans="1:2">
      <c r="A286" s="306">
        <v>43368</v>
      </c>
      <c r="B286" s="309">
        <v>3434</v>
      </c>
    </row>
    <row r="287" spans="1:2">
      <c r="A287" s="306">
        <v>43369</v>
      </c>
      <c r="B287" s="309">
        <v>3427</v>
      </c>
    </row>
    <row r="288" spans="1:2">
      <c r="A288" s="306">
        <v>43370</v>
      </c>
      <c r="B288" s="309">
        <v>3424</v>
      </c>
    </row>
    <row r="289" spans="1:2">
      <c r="A289" s="306">
        <v>43371</v>
      </c>
      <c r="B289" s="309">
        <v>3418</v>
      </c>
    </row>
    <row r="290" spans="1:2">
      <c r="A290" s="306">
        <v>43374</v>
      </c>
      <c r="B290" s="309">
        <v>3427</v>
      </c>
    </row>
    <row r="291" spans="1:2">
      <c r="A291" s="306">
        <v>43375</v>
      </c>
      <c r="B291" s="309">
        <v>3427</v>
      </c>
    </row>
    <row r="292" spans="1:2">
      <c r="A292" s="306">
        <v>43376</v>
      </c>
      <c r="B292" s="309">
        <v>3428</v>
      </c>
    </row>
    <row r="293" spans="1:2">
      <c r="A293" s="306">
        <v>43377</v>
      </c>
      <c r="B293" s="309">
        <v>3429</v>
      </c>
    </row>
    <row r="294" spans="1:2">
      <c r="A294" s="306">
        <v>43378</v>
      </c>
      <c r="B294" s="309">
        <v>3429</v>
      </c>
    </row>
    <row r="295" spans="1:2">
      <c r="A295" s="306">
        <v>43381</v>
      </c>
      <c r="B295" s="309">
        <v>3416</v>
      </c>
    </row>
    <row r="296" spans="1:2">
      <c r="A296" s="306">
        <v>43382</v>
      </c>
      <c r="B296" s="309">
        <v>3404</v>
      </c>
    </row>
    <row r="297" spans="1:2">
      <c r="A297" s="306">
        <v>43383</v>
      </c>
      <c r="B297" s="309">
        <v>3403</v>
      </c>
    </row>
    <row r="298" spans="1:2">
      <c r="A298" s="306">
        <v>43385</v>
      </c>
      <c r="B298" s="309">
        <v>3405</v>
      </c>
    </row>
    <row r="299" spans="1:2">
      <c r="A299" s="306">
        <v>43388</v>
      </c>
      <c r="B299" s="309">
        <v>3405</v>
      </c>
    </row>
    <row r="300" spans="1:2">
      <c r="A300" s="306">
        <v>43389</v>
      </c>
      <c r="B300" s="309">
        <v>3401</v>
      </c>
    </row>
    <row r="301" spans="1:2">
      <c r="A301" s="306">
        <v>43390</v>
      </c>
      <c r="B301" s="309">
        <v>3403</v>
      </c>
    </row>
    <row r="302" spans="1:2">
      <c r="A302" s="306">
        <v>43391</v>
      </c>
      <c r="B302" s="309">
        <v>3396</v>
      </c>
    </row>
    <row r="303" spans="1:2">
      <c r="A303" s="306">
        <v>43392</v>
      </c>
      <c r="B303" s="309">
        <v>3396</v>
      </c>
    </row>
    <row r="304" spans="1:2">
      <c r="A304" s="306">
        <v>43395</v>
      </c>
      <c r="B304" s="309">
        <v>3397</v>
      </c>
    </row>
    <row r="305" spans="1:4">
      <c r="A305" s="306">
        <v>43396</v>
      </c>
      <c r="B305" s="309">
        <v>3393</v>
      </c>
    </row>
    <row r="306" spans="1:4">
      <c r="A306" s="306">
        <v>43397</v>
      </c>
      <c r="B306" s="309">
        <v>3396</v>
      </c>
    </row>
    <row r="307" spans="1:4">
      <c r="A307" s="306">
        <v>43398</v>
      </c>
      <c r="B307" s="309">
        <v>3393</v>
      </c>
      <c r="D307" s="374"/>
    </row>
    <row r="308" spans="1:4">
      <c r="A308" s="306">
        <v>43399</v>
      </c>
      <c r="B308" s="309">
        <v>3385</v>
      </c>
    </row>
    <row r="309" spans="1:4">
      <c r="A309" s="306">
        <v>43402</v>
      </c>
      <c r="B309" s="309">
        <v>3388</v>
      </c>
    </row>
    <row r="310" spans="1:4">
      <c r="A310" s="306">
        <v>43403</v>
      </c>
      <c r="B310" s="309">
        <v>3380</v>
      </c>
    </row>
    <row r="311" spans="1:4">
      <c r="A311" s="306">
        <v>43404</v>
      </c>
      <c r="B311" s="309">
        <v>3380</v>
      </c>
    </row>
    <row r="312" spans="1:4">
      <c r="A312" s="306">
        <v>43405</v>
      </c>
      <c r="B312" s="309">
        <v>3380</v>
      </c>
    </row>
    <row r="313" spans="1:4">
      <c r="A313" s="306">
        <v>43406</v>
      </c>
      <c r="B313" s="309">
        <v>3395</v>
      </c>
    </row>
    <row r="314" spans="1:4">
      <c r="A314" s="306">
        <v>43409</v>
      </c>
      <c r="B314" s="309">
        <v>3399</v>
      </c>
    </row>
    <row r="315" spans="1:4">
      <c r="A315" s="306">
        <v>43410</v>
      </c>
      <c r="B315" s="309">
        <v>3402</v>
      </c>
    </row>
    <row r="316" spans="1:4">
      <c r="A316" s="306">
        <v>43411</v>
      </c>
      <c r="B316" s="309">
        <v>3394</v>
      </c>
    </row>
    <row r="317" spans="1:4">
      <c r="A317" s="306">
        <v>43412</v>
      </c>
      <c r="B317" s="309">
        <v>3394</v>
      </c>
    </row>
    <row r="318" spans="1:4">
      <c r="A318" s="306">
        <v>43413</v>
      </c>
      <c r="B318" s="309">
        <v>3381</v>
      </c>
    </row>
    <row r="319" spans="1:4">
      <c r="A319" s="306">
        <v>43416</v>
      </c>
      <c r="B319" s="309">
        <v>3381</v>
      </c>
    </row>
    <row r="320" spans="1:4">
      <c r="A320" s="306">
        <v>43417</v>
      </c>
      <c r="B320" s="309">
        <v>3381</v>
      </c>
    </row>
    <row r="321" spans="1:2">
      <c r="A321" s="306">
        <v>43418</v>
      </c>
      <c r="B321" s="309">
        <v>3382</v>
      </c>
    </row>
    <row r="322" spans="1:2">
      <c r="A322" s="306">
        <v>43419</v>
      </c>
      <c r="B322" s="309">
        <v>3392</v>
      </c>
    </row>
    <row r="323" spans="1:2">
      <c r="A323" s="306">
        <v>43423</v>
      </c>
      <c r="B323" s="309">
        <v>3392</v>
      </c>
    </row>
    <row r="324" spans="1:2">
      <c r="A324" s="306">
        <v>43424</v>
      </c>
      <c r="B324" s="309">
        <v>3392</v>
      </c>
    </row>
    <row r="325" spans="1:2">
      <c r="A325" s="306">
        <v>43425</v>
      </c>
      <c r="B325" s="309">
        <v>3392</v>
      </c>
    </row>
    <row r="326" spans="1:2">
      <c r="A326" s="306">
        <v>43426</v>
      </c>
      <c r="B326" s="309">
        <v>3401</v>
      </c>
    </row>
    <row r="327" spans="1:2">
      <c r="A327" s="306">
        <v>43427</v>
      </c>
      <c r="B327" s="309">
        <v>3401</v>
      </c>
    </row>
    <row r="328" spans="1:2">
      <c r="A328" s="306">
        <v>43430</v>
      </c>
      <c r="B328" s="309">
        <v>3387</v>
      </c>
    </row>
    <row r="329" spans="1:2">
      <c r="A329" s="306">
        <v>43431</v>
      </c>
      <c r="B329" s="309">
        <v>3391</v>
      </c>
    </row>
    <row r="330" spans="1:2">
      <c r="A330" s="306">
        <v>43432</v>
      </c>
      <c r="B330" s="309">
        <v>3385</v>
      </c>
    </row>
    <row r="331" spans="1:2">
      <c r="A331" s="306">
        <v>43433</v>
      </c>
      <c r="B331" s="309">
        <v>3391</v>
      </c>
    </row>
    <row r="332" spans="1:2">
      <c r="A332" s="306">
        <v>43434</v>
      </c>
      <c r="B332" s="309">
        <v>3388</v>
      </c>
    </row>
    <row r="333" spans="1:2">
      <c r="A333" s="306">
        <v>43437</v>
      </c>
      <c r="B333" s="309">
        <v>3395</v>
      </c>
    </row>
    <row r="334" spans="1:2">
      <c r="A334" s="306">
        <v>43438</v>
      </c>
      <c r="B334" s="309">
        <v>3424</v>
      </c>
    </row>
    <row r="335" spans="1:2">
      <c r="A335" s="306">
        <v>43439</v>
      </c>
      <c r="B335" s="309">
        <v>3434</v>
      </c>
    </row>
    <row r="336" spans="1:2">
      <c r="A336" s="306">
        <v>43440</v>
      </c>
      <c r="B336" s="309">
        <v>3418</v>
      </c>
    </row>
    <row r="337" spans="1:2">
      <c r="A337" s="306">
        <v>43445</v>
      </c>
      <c r="B337" s="309">
        <v>3405</v>
      </c>
    </row>
    <row r="338" spans="1:2">
      <c r="A338" s="306">
        <v>43446</v>
      </c>
      <c r="B338" s="309">
        <v>3405</v>
      </c>
    </row>
    <row r="339" spans="1:2">
      <c r="A339" s="306">
        <v>43447</v>
      </c>
      <c r="B339" s="309">
        <v>3418</v>
      </c>
    </row>
    <row r="340" spans="1:2">
      <c r="A340" s="306">
        <v>43448</v>
      </c>
      <c r="B340" s="309">
        <v>3409</v>
      </c>
    </row>
    <row r="341" spans="1:2">
      <c r="A341" s="306">
        <v>43451</v>
      </c>
      <c r="B341" s="309">
        <v>3409</v>
      </c>
    </row>
    <row r="342" spans="1:2">
      <c r="A342" s="306">
        <v>43452</v>
      </c>
      <c r="B342" s="309">
        <v>3410</v>
      </c>
    </row>
    <row r="343" spans="1:2">
      <c r="A343" s="306">
        <v>43453</v>
      </c>
      <c r="B343" s="309">
        <v>3410</v>
      </c>
    </row>
    <row r="344" spans="1:2">
      <c r="A344" s="306">
        <v>43454</v>
      </c>
      <c r="B344" s="309">
        <v>3410</v>
      </c>
    </row>
    <row r="345" spans="1:2">
      <c r="A345" s="306">
        <v>43459</v>
      </c>
      <c r="B345" s="309">
        <v>3410</v>
      </c>
    </row>
    <row r="346" spans="1:2">
      <c r="A346" s="306">
        <v>43460</v>
      </c>
      <c r="B346" s="309">
        <v>3409</v>
      </c>
    </row>
    <row r="347" spans="1:2">
      <c r="A347" s="306">
        <v>43461</v>
      </c>
      <c r="B347" s="309">
        <v>3410</v>
      </c>
    </row>
    <row r="348" spans="1:2">
      <c r="A348" s="306">
        <v>43462</v>
      </c>
      <c r="B348" s="309">
        <v>3412</v>
      </c>
    </row>
    <row r="349" spans="1:2">
      <c r="A349" s="306">
        <v>43467</v>
      </c>
      <c r="B349" s="309">
        <v>3415</v>
      </c>
    </row>
    <row r="350" spans="1:2">
      <c r="A350" s="306">
        <v>43468</v>
      </c>
      <c r="B350" s="309">
        <v>3405</v>
      </c>
    </row>
    <row r="351" spans="1:2">
      <c r="A351" s="306">
        <v>43469</v>
      </c>
      <c r="B351" s="309">
        <v>3409</v>
      </c>
    </row>
    <row r="352" spans="1:2">
      <c r="A352" s="306">
        <v>43472</v>
      </c>
      <c r="B352" s="309">
        <v>3410</v>
      </c>
    </row>
    <row r="353" spans="1:2">
      <c r="A353" s="306">
        <v>43473</v>
      </c>
      <c r="B353" s="309">
        <v>3412</v>
      </c>
    </row>
    <row r="354" spans="1:2">
      <c r="A354" s="306">
        <v>43474</v>
      </c>
      <c r="B354" s="309">
        <v>3422</v>
      </c>
    </row>
    <row r="355" spans="1:2">
      <c r="A355" s="306">
        <v>43475</v>
      </c>
      <c r="B355" s="309">
        <v>3447</v>
      </c>
    </row>
    <row r="356" spans="1:2">
      <c r="A356" s="306">
        <v>43480</v>
      </c>
      <c r="B356" s="309">
        <v>3447</v>
      </c>
    </row>
    <row r="357" spans="1:2">
      <c r="A357" s="306">
        <v>43481</v>
      </c>
      <c r="B357" s="309">
        <v>3459</v>
      </c>
    </row>
    <row r="358" spans="1:2">
      <c r="A358" s="306">
        <v>43482</v>
      </c>
      <c r="B358" s="309">
        <v>3462</v>
      </c>
    </row>
    <row r="359" spans="1:2">
      <c r="A359" s="306">
        <v>43483</v>
      </c>
      <c r="B359" s="309">
        <v>3453</v>
      </c>
    </row>
    <row r="360" spans="1:2">
      <c r="A360" s="306">
        <v>43486</v>
      </c>
      <c r="B360" s="309">
        <v>3440</v>
      </c>
    </row>
    <row r="361" spans="1:2">
      <c r="A361" s="306">
        <v>43487</v>
      </c>
      <c r="B361" s="309">
        <v>3439</v>
      </c>
    </row>
    <row r="362" spans="1:2">
      <c r="A362" s="306">
        <v>43489</v>
      </c>
      <c r="B362" s="309">
        <v>3450</v>
      </c>
    </row>
    <row r="363" spans="1:2">
      <c r="A363" s="306">
        <v>43490</v>
      </c>
      <c r="B363" s="309">
        <v>3459</v>
      </c>
    </row>
    <row r="364" spans="1:2">
      <c r="A364" s="306">
        <v>43493</v>
      </c>
      <c r="B364" s="309">
        <v>3472</v>
      </c>
    </row>
    <row r="365" spans="1:2">
      <c r="A365" s="306">
        <v>43494</v>
      </c>
      <c r="B365" s="309">
        <v>3470</v>
      </c>
    </row>
    <row r="366" spans="1:2">
      <c r="A366" s="306">
        <v>43495</v>
      </c>
      <c r="B366" s="309">
        <v>3487</v>
      </c>
    </row>
    <row r="367" spans="1:2">
      <c r="A367" s="306">
        <v>43496</v>
      </c>
      <c r="B367" s="309">
        <v>3491</v>
      </c>
    </row>
    <row r="368" spans="1:2">
      <c r="A368" s="306">
        <v>43497</v>
      </c>
      <c r="B368" s="309">
        <v>3476</v>
      </c>
    </row>
    <row r="369" spans="1:2">
      <c r="A369" s="306">
        <v>43508</v>
      </c>
      <c r="B369" s="309">
        <v>3455</v>
      </c>
    </row>
    <row r="370" spans="1:2">
      <c r="A370" s="306">
        <v>43509</v>
      </c>
      <c r="B370" s="309">
        <v>3464</v>
      </c>
    </row>
    <row r="371" spans="1:2">
      <c r="A371" s="306">
        <v>43510</v>
      </c>
      <c r="B371" s="309">
        <v>3459</v>
      </c>
    </row>
    <row r="372" spans="1:2">
      <c r="A372" s="306">
        <v>43511</v>
      </c>
      <c r="B372" s="309">
        <v>3453</v>
      </c>
    </row>
    <row r="373" spans="1:2">
      <c r="A373" s="306">
        <v>43514</v>
      </c>
      <c r="B373" s="309">
        <v>3464</v>
      </c>
    </row>
    <row r="374" spans="1:2">
      <c r="A374" s="306">
        <v>43515</v>
      </c>
      <c r="B374" s="309">
        <v>3455</v>
      </c>
    </row>
    <row r="375" spans="1:2">
      <c r="A375" s="306">
        <v>43517</v>
      </c>
      <c r="B375" s="309">
        <v>3483</v>
      </c>
    </row>
    <row r="376" spans="1:2">
      <c r="A376" s="306">
        <v>43521</v>
      </c>
      <c r="B376" s="309">
        <v>3504</v>
      </c>
    </row>
    <row r="377" spans="1:2">
      <c r="A377" s="306">
        <v>43522</v>
      </c>
      <c r="B377" s="309">
        <v>3497</v>
      </c>
    </row>
    <row r="378" spans="1:2">
      <c r="A378" s="306">
        <v>43523</v>
      </c>
      <c r="B378" s="309">
        <v>3498</v>
      </c>
    </row>
    <row r="379" spans="1:2">
      <c r="A379" s="306">
        <v>43524</v>
      </c>
      <c r="B379" s="309">
        <v>3501</v>
      </c>
    </row>
    <row r="380" spans="1:2">
      <c r="A380" s="306">
        <v>43525</v>
      </c>
      <c r="B380" s="309">
        <v>3493</v>
      </c>
    </row>
    <row r="381" spans="1:2">
      <c r="A381" s="306">
        <v>43528</v>
      </c>
      <c r="B381" s="309">
        <v>3491</v>
      </c>
    </row>
    <row r="382" spans="1:2">
      <c r="A382" s="306">
        <v>43529</v>
      </c>
      <c r="B382" s="309">
        <v>3491</v>
      </c>
    </row>
    <row r="383" spans="1:2">
      <c r="A383" s="306">
        <v>43530</v>
      </c>
      <c r="B383" s="309">
        <v>3489</v>
      </c>
    </row>
    <row r="384" spans="1:2">
      <c r="A384" s="306">
        <v>43531</v>
      </c>
      <c r="B384" s="309">
        <v>3489</v>
      </c>
    </row>
    <row r="385" spans="1:2">
      <c r="A385" s="306">
        <v>43532</v>
      </c>
      <c r="B385" s="309">
        <v>3481</v>
      </c>
    </row>
    <row r="386" spans="1:2">
      <c r="A386" s="306">
        <v>43535</v>
      </c>
      <c r="B386" s="309">
        <v>3480</v>
      </c>
    </row>
    <row r="387" spans="1:2">
      <c r="A387" s="306">
        <v>43536</v>
      </c>
      <c r="B387" s="309">
        <v>3485</v>
      </c>
    </row>
    <row r="388" spans="1:2">
      <c r="A388" s="306">
        <v>43537</v>
      </c>
      <c r="B388" s="309">
        <v>3487</v>
      </c>
    </row>
    <row r="389" spans="1:2">
      <c r="A389" s="306">
        <v>43538</v>
      </c>
      <c r="B389" s="309">
        <v>3489</v>
      </c>
    </row>
    <row r="390" spans="1:2">
      <c r="A390" s="306">
        <v>43539</v>
      </c>
      <c r="B390" s="309">
        <v>3478</v>
      </c>
    </row>
    <row r="391" spans="1:2">
      <c r="A391" s="306">
        <v>43542</v>
      </c>
      <c r="B391" s="309">
        <v>3486</v>
      </c>
    </row>
    <row r="392" spans="1:2">
      <c r="A392" s="306">
        <v>43543</v>
      </c>
      <c r="B392" s="309">
        <v>3485</v>
      </c>
    </row>
    <row r="393" spans="1:2">
      <c r="A393" s="306">
        <v>43549</v>
      </c>
      <c r="B393" s="309">
        <v>3486</v>
      </c>
    </row>
    <row r="394" spans="1:2">
      <c r="A394" s="306">
        <v>43550</v>
      </c>
      <c r="B394" s="309">
        <v>3488</v>
      </c>
    </row>
    <row r="395" spans="1:2">
      <c r="A395" s="306">
        <v>43551</v>
      </c>
      <c r="B395" s="309">
        <v>3484</v>
      </c>
    </row>
    <row r="396" spans="1:2">
      <c r="A396" s="306">
        <v>43552</v>
      </c>
      <c r="B396" s="309">
        <v>3475</v>
      </c>
    </row>
    <row r="397" spans="1:2">
      <c r="A397" s="306">
        <v>43553</v>
      </c>
      <c r="B397" s="309">
        <v>3476</v>
      </c>
    </row>
    <row r="398" spans="1:2">
      <c r="A398" s="306">
        <v>43556</v>
      </c>
      <c r="B398" s="309">
        <v>3489</v>
      </c>
    </row>
    <row r="399" spans="1:2">
      <c r="A399" s="306">
        <v>43557</v>
      </c>
      <c r="B399" s="309">
        <v>3482</v>
      </c>
    </row>
    <row r="400" spans="1:2">
      <c r="A400" s="306">
        <v>43559</v>
      </c>
      <c r="B400" s="309">
        <v>3486</v>
      </c>
    </row>
    <row r="401" spans="1:2">
      <c r="A401" s="306">
        <v>43560</v>
      </c>
      <c r="B401" s="309">
        <v>3483</v>
      </c>
    </row>
    <row r="402" spans="1:2">
      <c r="A402" s="306">
        <v>43563</v>
      </c>
      <c r="B402" s="309">
        <v>3483</v>
      </c>
    </row>
    <row r="403" spans="1:2">
      <c r="A403" s="306">
        <v>43564</v>
      </c>
      <c r="B403" s="309">
        <v>3483</v>
      </c>
    </row>
    <row r="404" spans="1:2">
      <c r="A404" s="306">
        <v>43565</v>
      </c>
      <c r="B404" s="309">
        <v>3485</v>
      </c>
    </row>
    <row r="405" spans="1:2">
      <c r="A405" s="306">
        <v>43567</v>
      </c>
      <c r="B405" s="309">
        <v>3482</v>
      </c>
    </row>
    <row r="406" spans="1:2">
      <c r="A406" s="306">
        <v>43571</v>
      </c>
      <c r="B406" s="309">
        <v>3487</v>
      </c>
    </row>
    <row r="407" spans="1:2">
      <c r="A407" s="306">
        <v>43572</v>
      </c>
      <c r="B407" s="309">
        <v>3488</v>
      </c>
    </row>
    <row r="408" spans="1:2">
      <c r="A408" s="306">
        <v>43573</v>
      </c>
      <c r="B408" s="309">
        <v>3496</v>
      </c>
    </row>
    <row r="409" spans="1:2">
      <c r="A409" s="306">
        <v>43574</v>
      </c>
      <c r="B409" s="309">
        <v>3492</v>
      </c>
    </row>
    <row r="410" spans="1:2">
      <c r="A410" s="306">
        <v>43577</v>
      </c>
      <c r="B410" s="309">
        <v>3492</v>
      </c>
    </row>
    <row r="411" spans="1:2">
      <c r="A411" s="306">
        <v>43578</v>
      </c>
      <c r="B411" s="309">
        <v>3490</v>
      </c>
    </row>
    <row r="412" spans="1:2">
      <c r="A412" s="306">
        <v>43579</v>
      </c>
      <c r="B412" s="309">
        <v>3486</v>
      </c>
    </row>
    <row r="413" spans="1:2">
      <c r="A413" s="306">
        <v>43580</v>
      </c>
      <c r="B413" s="307">
        <v>3486</v>
      </c>
    </row>
    <row r="414" spans="1:2">
      <c r="A414" s="306">
        <v>43581</v>
      </c>
      <c r="B414" s="307">
        <v>3487</v>
      </c>
    </row>
    <row r="415" spans="1:2">
      <c r="A415" s="306">
        <v>43582</v>
      </c>
      <c r="B415" s="307">
        <v>3488</v>
      </c>
    </row>
    <row r="416" spans="1:2">
      <c r="A416" s="306">
        <v>43583</v>
      </c>
      <c r="B416" s="307">
        <v>3489</v>
      </c>
    </row>
    <row r="417" spans="1:2">
      <c r="A417" s="306">
        <v>43584</v>
      </c>
      <c r="B417" s="307">
        <v>3490</v>
      </c>
    </row>
    <row r="418" spans="1:2">
      <c r="A418" s="306">
        <v>43585</v>
      </c>
      <c r="B418" s="307">
        <v>3491</v>
      </c>
    </row>
    <row r="419" spans="1:2">
      <c r="A419" s="306">
        <v>43586</v>
      </c>
      <c r="B419" s="307">
        <v>3492</v>
      </c>
    </row>
    <row r="420" spans="1:2">
      <c r="A420" s="306">
        <v>43587</v>
      </c>
      <c r="B420" s="307">
        <v>3493</v>
      </c>
    </row>
    <row r="421" spans="1:2">
      <c r="A421" s="306">
        <v>43588</v>
      </c>
      <c r="B421" s="307">
        <v>3494</v>
      </c>
    </row>
    <row r="422" spans="1:2">
      <c r="A422" s="306">
        <v>43589</v>
      </c>
      <c r="B422" s="307">
        <v>3495</v>
      </c>
    </row>
    <row r="423" spans="1:2">
      <c r="A423" s="306">
        <v>43590</v>
      </c>
      <c r="B423" s="307">
        <v>3496</v>
      </c>
    </row>
    <row r="424" spans="1:2">
      <c r="A424" s="306">
        <v>43591</v>
      </c>
      <c r="B424" s="307">
        <v>3497</v>
      </c>
    </row>
    <row r="425" spans="1:2">
      <c r="A425" s="306">
        <v>43592</v>
      </c>
      <c r="B425" s="307">
        <v>3498</v>
      </c>
    </row>
    <row r="426" spans="1:2">
      <c r="A426" s="306">
        <v>43593</v>
      </c>
      <c r="B426" s="307">
        <v>3499</v>
      </c>
    </row>
    <row r="427" spans="1:2">
      <c r="A427" s="306">
        <v>43594</v>
      </c>
      <c r="B427" s="307">
        <v>3500</v>
      </c>
    </row>
    <row r="428" spans="1:2">
      <c r="A428" s="306">
        <v>43595</v>
      </c>
      <c r="B428" s="307">
        <v>3501</v>
      </c>
    </row>
    <row r="429" spans="1:2">
      <c r="A429" s="306">
        <v>43596</v>
      </c>
      <c r="B429" s="307">
        <v>3502</v>
      </c>
    </row>
    <row r="430" spans="1:2">
      <c r="A430" s="306">
        <v>43597</v>
      </c>
      <c r="B430" s="307">
        <v>3503</v>
      </c>
    </row>
    <row r="431" spans="1:2">
      <c r="A431" s="306">
        <v>43598</v>
      </c>
      <c r="B431" s="307">
        <v>3504</v>
      </c>
    </row>
    <row r="432" spans="1:2">
      <c r="A432" s="306">
        <v>43599</v>
      </c>
      <c r="B432" s="307">
        <v>3505</v>
      </c>
    </row>
    <row r="433" spans="1:2">
      <c r="A433" s="306">
        <v>43600</v>
      </c>
      <c r="B433" s="307">
        <v>3506</v>
      </c>
    </row>
    <row r="434" spans="1:2">
      <c r="A434" s="306">
        <v>43601</v>
      </c>
      <c r="B434" s="307">
        <v>3507</v>
      </c>
    </row>
    <row r="435" spans="1:2">
      <c r="A435" s="306">
        <v>43602</v>
      </c>
      <c r="B435" s="307">
        <v>3508</v>
      </c>
    </row>
    <row r="436" spans="1:2">
      <c r="A436" s="306">
        <v>43603</v>
      </c>
      <c r="B436" s="307">
        <v>3509</v>
      </c>
    </row>
    <row r="437" spans="1:2">
      <c r="A437" s="306">
        <v>43604</v>
      </c>
      <c r="B437" s="307">
        <v>3510</v>
      </c>
    </row>
    <row r="438" spans="1:2">
      <c r="A438" s="306">
        <v>43605</v>
      </c>
      <c r="B438" s="307">
        <v>3511</v>
      </c>
    </row>
    <row r="439" spans="1:2">
      <c r="A439" s="306">
        <v>43587</v>
      </c>
      <c r="B439" s="307">
        <v>3484</v>
      </c>
    </row>
    <row r="440" spans="1:2">
      <c r="A440" s="306">
        <v>43588</v>
      </c>
      <c r="B440" s="307">
        <v>3482</v>
      </c>
    </row>
    <row r="441" spans="1:2">
      <c r="A441" s="306">
        <v>43591</v>
      </c>
      <c r="B441" s="307">
        <v>3461</v>
      </c>
    </row>
    <row r="442" spans="1:2">
      <c r="A442" s="306">
        <v>43592</v>
      </c>
      <c r="B442" s="307">
        <v>3472</v>
      </c>
    </row>
    <row r="443" spans="1:2">
      <c r="A443" s="306">
        <v>43593</v>
      </c>
      <c r="B443" s="307">
        <v>3483</v>
      </c>
    </row>
    <row r="444" spans="1:2">
      <c r="A444" s="306">
        <v>43594</v>
      </c>
      <c r="B444" s="307">
        <v>3475</v>
      </c>
    </row>
    <row r="445" spans="1:2">
      <c r="A445" s="306">
        <v>43595</v>
      </c>
      <c r="B445" s="307">
        <v>3462</v>
      </c>
    </row>
    <row r="446" spans="1:2">
      <c r="A446" s="306">
        <v>43598</v>
      </c>
      <c r="B446" s="307">
        <v>3431</v>
      </c>
    </row>
    <row r="447" spans="1:2">
      <c r="A447" s="306">
        <v>43599</v>
      </c>
      <c r="B447" s="307">
        <v>3430</v>
      </c>
    </row>
    <row r="448" spans="1:2">
      <c r="A448" s="306">
        <v>43600</v>
      </c>
      <c r="B448" s="307">
        <v>3421</v>
      </c>
    </row>
    <row r="449" spans="1:2">
      <c r="A449" s="306">
        <v>43601</v>
      </c>
      <c r="B449" s="307">
        <v>3415</v>
      </c>
    </row>
    <row r="450" spans="1:2">
      <c r="A450" s="306">
        <v>43602</v>
      </c>
      <c r="B450" s="307">
        <v>3416</v>
      </c>
    </row>
    <row r="451" spans="1:2">
      <c r="A451" s="306">
        <v>43605</v>
      </c>
      <c r="B451" s="307">
        <v>3421</v>
      </c>
    </row>
    <row r="452" spans="1:2">
      <c r="A452" s="306">
        <v>43606</v>
      </c>
      <c r="B452" s="307">
        <v>3420</v>
      </c>
    </row>
    <row r="453" spans="1:2">
      <c r="A453" s="306">
        <v>43608</v>
      </c>
      <c r="B453" s="307">
        <v>3412</v>
      </c>
    </row>
    <row r="454" spans="1:2">
      <c r="A454" s="306">
        <v>43609</v>
      </c>
      <c r="B454" s="307">
        <v>3414</v>
      </c>
    </row>
    <row r="455" spans="1:2">
      <c r="A455" s="306">
        <v>43612</v>
      </c>
      <c r="B455" s="307">
        <v>3423</v>
      </c>
    </row>
    <row r="456" spans="1:2">
      <c r="A456" s="306">
        <v>43613</v>
      </c>
      <c r="B456" s="307">
        <v>3418</v>
      </c>
    </row>
    <row r="457" spans="1:2">
      <c r="A457" s="306">
        <v>43614</v>
      </c>
      <c r="B457" s="307">
        <v>3415</v>
      </c>
    </row>
    <row r="458" spans="1:2">
      <c r="A458" s="306">
        <v>43615</v>
      </c>
      <c r="B458" s="307">
        <v>3417</v>
      </c>
    </row>
    <row r="459" spans="1:2">
      <c r="A459" s="306">
        <v>43620</v>
      </c>
      <c r="B459" s="307">
        <v>3417</v>
      </c>
    </row>
    <row r="460" spans="1:2">
      <c r="A460" s="306">
        <v>43621</v>
      </c>
      <c r="B460" s="307">
        <v>3417</v>
      </c>
    </row>
    <row r="461" spans="1:2">
      <c r="A461" s="306">
        <v>43622</v>
      </c>
      <c r="B461" s="307">
        <v>3416</v>
      </c>
    </row>
    <row r="462" spans="1:2">
      <c r="A462" s="306">
        <v>43623</v>
      </c>
      <c r="B462" s="307">
        <v>3415</v>
      </c>
    </row>
    <row r="463" spans="1:2">
      <c r="A463" s="306">
        <v>43626</v>
      </c>
      <c r="B463" s="307">
        <v>3400</v>
      </c>
    </row>
    <row r="464" spans="1:2">
      <c r="A464" s="399"/>
      <c r="B464" s="398"/>
    </row>
    <row r="465" spans="1:2">
      <c r="A465" s="399"/>
      <c r="B465" s="398"/>
    </row>
    <row r="466" spans="1:2">
      <c r="A466" s="399"/>
      <c r="B466" s="398"/>
    </row>
    <row r="467" spans="1:2">
      <c r="A467" s="399"/>
      <c r="B467" s="398"/>
    </row>
    <row r="468" spans="1:2">
      <c r="A468" s="399"/>
      <c r="B468" s="398"/>
    </row>
    <row r="469" spans="1:2">
      <c r="A469" s="399"/>
      <c r="B469" s="398"/>
    </row>
    <row r="470" spans="1:2">
      <c r="A470" s="399"/>
      <c r="B470" s="398"/>
    </row>
    <row r="471" spans="1:2">
      <c r="A471" s="399"/>
      <c r="B471" s="398"/>
    </row>
    <row r="472" spans="1:2">
      <c r="A472" s="399"/>
      <c r="B472" s="398"/>
    </row>
    <row r="473" spans="1:2">
      <c r="A473" s="399"/>
      <c r="B473" s="398"/>
    </row>
    <row r="474" spans="1:2">
      <c r="A474" s="399"/>
      <c r="B474" s="398"/>
    </row>
    <row r="475" spans="1:2">
      <c r="A475" s="399"/>
      <c r="B475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305" activePane="bottomLeft" state="frozen"/>
      <selection pane="bottomLeft" activeCell="C1318" sqref="C1318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19" t="s">
        <v>749</v>
      </c>
      <c r="B1" s="419"/>
      <c r="C1" s="419"/>
      <c r="D1" s="419"/>
      <c r="E1" s="419"/>
      <c r="F1" s="419"/>
    </row>
    <row r="2" spans="1:6" ht="31.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>
      <c r="A3" s="4" t="s">
        <v>21</v>
      </c>
      <c r="B3" s="420" t="s">
        <v>750</v>
      </c>
      <c r="C3" s="421"/>
      <c r="D3" s="5" t="s">
        <v>11</v>
      </c>
      <c r="E3" s="274" t="s">
        <v>1</v>
      </c>
      <c r="F3" s="5" t="s">
        <v>22</v>
      </c>
    </row>
    <row r="4" spans="1:6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5770</v>
      </c>
      <c r="F873" s="170">
        <v>6.9085999999999999</v>
      </c>
    </row>
    <row r="874" spans="1:7" hidden="1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16" si="54">+C1243-C1242</f>
        <v>230</v>
      </c>
    </row>
    <row r="1244" spans="1:7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4">
        <v>43577</v>
      </c>
      <c r="B1287" s="47">
        <f t="shared" si="55"/>
        <v>7371.5970650757736</v>
      </c>
      <c r="C1287" s="397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4">
        <v>43578</v>
      </c>
      <c r="B1288" s="47">
        <f t="shared" si="55"/>
        <v>7327.5733651124683</v>
      </c>
      <c r="C1288" s="397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4">
        <v>43579</v>
      </c>
      <c r="B1289" s="47">
        <f t="shared" si="55"/>
        <v>7291.9067194968738</v>
      </c>
      <c r="C1289" s="397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4">
        <v>43580</v>
      </c>
      <c r="B1290" s="47">
        <f t="shared" si="55"/>
        <v>7313.1327530343933</v>
      </c>
      <c r="C1290" s="397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4">
        <v>43581</v>
      </c>
      <c r="B1291" s="47">
        <f t="shared" si="55"/>
        <v>7247.6353337252176</v>
      </c>
      <c r="C1291" s="397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4">
        <v>43587</v>
      </c>
      <c r="B1292" s="47">
        <f t="shared" si="55"/>
        <v>7260.5438208185069</v>
      </c>
      <c r="C1292" s="397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4">
        <v>43588</v>
      </c>
      <c r="B1293" s="47">
        <f t="shared" si="55"/>
        <v>7253.6739242954327</v>
      </c>
      <c r="C1293" s="397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224">
        <v>43591</v>
      </c>
      <c r="B1294" s="47">
        <f t="shared" si="55"/>
        <v>7062.9280116725113</v>
      </c>
      <c r="C1294" s="397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>
      <c r="A1295" s="224">
        <v>43592</v>
      </c>
      <c r="B1295" s="47">
        <f t="shared" si="55"/>
        <v>7125.3816774216357</v>
      </c>
      <c r="C1295" s="397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>
      <c r="A1296" s="224">
        <v>43593</v>
      </c>
      <c r="B1296" s="47">
        <f t="shared" si="55"/>
        <v>7070.7651312163043</v>
      </c>
      <c r="C1296" s="397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>
      <c r="A1297" s="224">
        <v>43594</v>
      </c>
      <c r="B1297" s="47">
        <f t="shared" si="55"/>
        <v>6971.8562567283543</v>
      </c>
      <c r="C1297" s="397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>
      <c r="A1298" s="224">
        <v>43595</v>
      </c>
      <c r="B1298" s="47">
        <f t="shared" si="55"/>
        <v>7013.8258149157336</v>
      </c>
      <c r="C1298" s="397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>
      <c r="A1299" s="224">
        <v>43598</v>
      </c>
      <c r="B1299" s="47">
        <f t="shared" si="55"/>
        <v>6951.1050381095447</v>
      </c>
      <c r="C1299" s="397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>
      <c r="A1300" s="224">
        <v>43599</v>
      </c>
      <c r="B1300" s="47">
        <f t="shared" si="55"/>
        <v>6895.4213763864454</v>
      </c>
      <c r="C1300" s="397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>
      <c r="A1301" s="224">
        <v>43600</v>
      </c>
      <c r="B1301" s="47">
        <f t="shared" si="55"/>
        <v>6902.7141254532962</v>
      </c>
      <c r="C1301" s="397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>
      <c r="A1302" s="224">
        <v>43601</v>
      </c>
      <c r="B1302" s="47">
        <f t="shared" si="55"/>
        <v>6920.7633030922343</v>
      </c>
      <c r="C1302" s="397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>
      <c r="A1305" s="224">
        <v>43606</v>
      </c>
      <c r="B1305" s="47">
        <f>+IF(F1305=0,"",C1305/F1305)</f>
        <v>6905.2991670302299</v>
      </c>
      <c r="C1305" s="397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>
      <c r="A1306" s="224">
        <v>43608</v>
      </c>
      <c r="B1306" s="47">
        <f>+IF(F1306=0,"",C1306/F1306)</f>
        <v>6744.7987225235929</v>
      </c>
      <c r="C1306" s="397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>
      <c r="A1307" s="224">
        <v>43609</v>
      </c>
      <c r="B1307" s="47">
        <f>+IF(F1307=0,"",C1307/F1307)</f>
        <v>6781.5045678864535</v>
      </c>
      <c r="C1307" s="397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>
      <c r="A1308" s="224">
        <v>43612</v>
      </c>
      <c r="B1308" s="47">
        <f>+IF(F1308=0,"",C1308/F1308)</f>
        <v>6821.0156796468718</v>
      </c>
      <c r="C1308" s="397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>
      <c r="A1309" s="224">
        <v>43613</v>
      </c>
      <c r="B1309" s="47">
        <f t="shared" ref="B1309:B1316" si="56">+IF(F1309=0,"",C1309/F1309)</f>
        <v>6825.1050571962014</v>
      </c>
      <c r="C1309" s="397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>
      <c r="A1310" s="224">
        <v>43614</v>
      </c>
      <c r="B1310" s="47">
        <f t="shared" si="56"/>
        <v>6783.3035250677895</v>
      </c>
      <c r="C1310" s="397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>
      <c r="A1314" s="224">
        <v>43622</v>
      </c>
      <c r="B1314" s="47">
        <f t="shared" si="56"/>
        <v>6644.2881346637305</v>
      </c>
      <c r="C1314" s="266">
        <v>46040</v>
      </c>
      <c r="D1314" s="47">
        <f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>
      <c r="A1315" s="224">
        <v>43623</v>
      </c>
      <c r="B1315" s="47">
        <f t="shared" si="56"/>
        <v>6634.9809337971865</v>
      </c>
      <c r="C1315" s="266">
        <v>46040</v>
      </c>
      <c r="D1315" s="47">
        <f>+B1315/1.17</f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>
      <c r="A1316" s="224">
        <v>43626</v>
      </c>
      <c r="B1316" s="47">
        <f t="shared" si="56"/>
        <v>6658.9448996769806</v>
      </c>
      <c r="C1316" s="266">
        <v>46280</v>
      </c>
      <c r="D1316" s="47">
        <f>+B1316/1.17</f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7">
      <c r="A1317" s="46"/>
      <c r="B1317" s="47"/>
      <c r="C1317" s="266"/>
      <c r="D1317" s="47"/>
      <c r="E1317" s="266"/>
      <c r="F1317" s="47"/>
    </row>
    <row r="1318" spans="1:7">
      <c r="A1318" s="46"/>
      <c r="B1318" s="47"/>
      <c r="C1318" s="266"/>
      <c r="D1318" s="47"/>
      <c r="E1318" s="266"/>
      <c r="F1318" s="47"/>
    </row>
    <row r="1319" spans="1:7">
      <c r="A1319" s="46"/>
      <c r="B1319" s="47"/>
      <c r="C1319" s="266"/>
      <c r="D1319" s="47"/>
      <c r="E1319" s="266"/>
      <c r="F1319" s="47"/>
    </row>
    <row r="1320" spans="1:7">
      <c r="A1320" s="46"/>
      <c r="B1320" s="47"/>
      <c r="C1320" s="266"/>
      <c r="D1320" s="47"/>
      <c r="E1320" s="266"/>
      <c r="F1320" s="47"/>
    </row>
    <row r="1321" spans="1:7">
      <c r="A1321" s="46"/>
      <c r="B1321" s="47"/>
      <c r="C1321" s="266"/>
      <c r="D1321" s="47"/>
      <c r="E1321" s="266"/>
      <c r="F1321" s="47"/>
    </row>
    <row r="1322" spans="1:7">
      <c r="A1322" s="46"/>
      <c r="B1322" s="47"/>
      <c r="C1322" s="266"/>
      <c r="D1322" s="47"/>
      <c r="E1322" s="266"/>
      <c r="F1322" s="47"/>
    </row>
    <row r="1323" spans="1:7">
      <c r="A1323" s="46"/>
      <c r="B1323" s="47"/>
      <c r="C1323" s="266"/>
      <c r="D1323" s="47"/>
      <c r="E1323" s="266"/>
      <c r="F1323" s="47"/>
    </row>
    <row r="1324" spans="1:7">
      <c r="A1324" s="46"/>
      <c r="B1324" s="47"/>
      <c r="C1324" s="266"/>
      <c r="D1324" s="47"/>
      <c r="E1324" s="266"/>
      <c r="F1324" s="47"/>
    </row>
    <row r="1325" spans="1:7">
      <c r="A1325" s="46"/>
      <c r="B1325" s="47"/>
      <c r="C1325" s="266"/>
      <c r="D1325" s="47"/>
      <c r="E1325" s="266"/>
      <c r="F1325" s="47"/>
    </row>
    <row r="1326" spans="1:7">
      <c r="A1326" s="46"/>
      <c r="B1326" s="47"/>
      <c r="C1326" s="266"/>
      <c r="D1326" s="47"/>
      <c r="E1326" s="266"/>
      <c r="F1326" s="47"/>
    </row>
    <row r="1327" spans="1:7">
      <c r="A1327" s="46"/>
      <c r="B1327" s="47"/>
      <c r="C1327" s="266"/>
      <c r="D1327" s="47"/>
      <c r="E1327" s="266"/>
      <c r="F1327" s="47"/>
    </row>
    <row r="1328" spans="1:7">
      <c r="A1328" s="46"/>
      <c r="B1328" s="47"/>
      <c r="C1328" s="266"/>
      <c r="D1328" s="47"/>
      <c r="E1328" s="266"/>
      <c r="F1328" s="47"/>
    </row>
    <row r="1329" spans="1:6">
      <c r="A1329" s="46"/>
      <c r="B1329" s="47"/>
      <c r="C1329" s="266"/>
      <c r="D1329" s="47"/>
      <c r="E1329" s="266"/>
      <c r="F1329" s="47"/>
    </row>
    <row r="1330" spans="1:6">
      <c r="A1330" s="46"/>
      <c r="B1330" s="47"/>
      <c r="C1330" s="266"/>
      <c r="D1330" s="47"/>
      <c r="E1330" s="266"/>
      <c r="F1330" s="47"/>
    </row>
    <row r="1331" spans="1:6">
      <c r="A1331" s="46"/>
      <c r="B1331" s="47"/>
      <c r="C1331" s="266"/>
      <c r="D1331" s="47"/>
      <c r="E1331" s="266"/>
      <c r="F1331" s="47"/>
    </row>
    <row r="1332" spans="1:6">
      <c r="A1332" s="46"/>
      <c r="B1332" s="47"/>
      <c r="C1332" s="266"/>
      <c r="D1332" s="47"/>
      <c r="E1332" s="266"/>
      <c r="F1332" s="47"/>
    </row>
    <row r="1333" spans="1:6">
      <c r="A1333" s="46"/>
      <c r="B1333" s="47"/>
      <c r="C1333" s="266"/>
      <c r="D1333" s="47"/>
      <c r="E1333" s="266"/>
      <c r="F1333" s="47"/>
    </row>
    <row r="1334" spans="1:6">
      <c r="A1334" s="46"/>
      <c r="B1334" s="47"/>
      <c r="C1334" s="266"/>
      <c r="D1334" s="47"/>
      <c r="E1334" s="266"/>
      <c r="F1334" s="47"/>
    </row>
    <row r="1335" spans="1:6">
      <c r="A1335" s="46"/>
      <c r="B1335" s="47"/>
      <c r="C1335" s="266"/>
      <c r="D1335" s="47"/>
      <c r="E1335" s="266"/>
      <c r="F1335" s="47"/>
    </row>
    <row r="1336" spans="1:6">
      <c r="A1336" s="46"/>
      <c r="B1336" s="47"/>
      <c r="C1336" s="266"/>
      <c r="D1336" s="47"/>
      <c r="E1336" s="266"/>
      <c r="F1336" s="47"/>
    </row>
    <row r="1337" spans="1:6">
      <c r="A1337" s="46"/>
      <c r="B1337" s="47"/>
      <c r="C1337" s="266"/>
      <c r="D1337" s="47"/>
      <c r="E1337" s="266"/>
      <c r="F1337" s="47"/>
    </row>
    <row r="1338" spans="1:6">
      <c r="A1338" s="46"/>
      <c r="B1338" s="47"/>
      <c r="C1338" s="266"/>
      <c r="D1338" s="47"/>
      <c r="E1338" s="266"/>
      <c r="F1338" s="47"/>
    </row>
    <row r="1339" spans="1:6">
      <c r="A1339" s="46"/>
      <c r="B1339" s="47"/>
      <c r="C1339" s="266"/>
      <c r="D1339" s="47"/>
      <c r="E1339" s="266"/>
      <c r="F1339" s="47"/>
    </row>
    <row r="1340" spans="1:6">
      <c r="A1340" s="46"/>
      <c r="B1340" s="47"/>
      <c r="C1340" s="266"/>
      <c r="D1340" s="47"/>
      <c r="E1340" s="266"/>
      <c r="F1340" s="47"/>
    </row>
    <row r="1341" spans="1:6">
      <c r="A1341" s="46"/>
      <c r="B1341" s="47"/>
      <c r="C1341" s="266"/>
      <c r="D1341" s="47"/>
      <c r="E1341" s="266"/>
      <c r="F1341" s="47"/>
    </row>
    <row r="1342" spans="1:6">
      <c r="A1342" s="46"/>
      <c r="B1342" s="47"/>
      <c r="C1342" s="266"/>
      <c r="D1342" s="47"/>
      <c r="E1342" s="266"/>
      <c r="F1342" s="47"/>
    </row>
    <row r="1343" spans="1:6">
      <c r="A1343" s="46"/>
      <c r="B1343" s="47"/>
      <c r="C1343" s="266"/>
      <c r="D1343" s="47"/>
      <c r="E1343" s="266"/>
      <c r="F1343" s="47"/>
    </row>
    <row r="1344" spans="1:6">
      <c r="A1344" s="46"/>
      <c r="B1344" s="47"/>
      <c r="C1344" s="266"/>
      <c r="D1344" s="47"/>
      <c r="E1344" s="266"/>
      <c r="F1344" s="47"/>
    </row>
    <row r="1345" spans="1:6">
      <c r="A1345" s="46"/>
      <c r="B1345" s="47"/>
      <c r="C1345" s="266"/>
      <c r="D1345" s="47"/>
      <c r="E1345" s="266"/>
      <c r="F1345" s="47"/>
    </row>
    <row r="1346" spans="1:6">
      <c r="A1346" s="46"/>
      <c r="B1346" s="47"/>
      <c r="C1346" s="266"/>
      <c r="D1346" s="47"/>
      <c r="E1346" s="266"/>
      <c r="F1346" s="47"/>
    </row>
    <row r="1347" spans="1:6">
      <c r="A1347" s="46"/>
      <c r="B1347" s="47"/>
      <c r="C1347" s="266"/>
      <c r="D1347" s="47"/>
      <c r="E1347" s="266"/>
      <c r="F1347" s="47"/>
    </row>
    <row r="1348" spans="1:6">
      <c r="A1348" s="46"/>
      <c r="B1348" s="47"/>
      <c r="C1348" s="266"/>
      <c r="D1348" s="47"/>
      <c r="E1348" s="266"/>
      <c r="F1348" s="47"/>
    </row>
    <row r="1349" spans="1:6">
      <c r="A1349" s="46"/>
      <c r="B1349" s="47"/>
      <c r="C1349" s="266"/>
      <c r="D1349" s="47"/>
      <c r="E1349" s="266"/>
      <c r="F1349" s="47"/>
    </row>
    <row r="1350" spans="1:6">
      <c r="A1350" s="46"/>
      <c r="B1350" s="47"/>
      <c r="C1350" s="266"/>
      <c r="D1350" s="47"/>
      <c r="E1350" s="266"/>
      <c r="F1350" s="47"/>
    </row>
    <row r="1351" spans="1:6">
      <c r="A1351" s="46"/>
      <c r="B1351" s="47"/>
      <c r="C1351" s="266"/>
      <c r="D1351" s="47"/>
      <c r="E1351" s="266"/>
      <c r="F1351" s="47"/>
    </row>
    <row r="1352" spans="1:6">
      <c r="A1352" s="46"/>
      <c r="B1352" s="47"/>
      <c r="C1352" s="266"/>
      <c r="D1352" s="47"/>
      <c r="E1352" s="266"/>
      <c r="F1352" s="47"/>
    </row>
    <row r="1353" spans="1:6">
      <c r="A1353" s="46"/>
      <c r="B1353" s="47"/>
      <c r="C1353" s="266"/>
      <c r="D1353" s="47"/>
      <c r="E1353" s="266"/>
      <c r="F1353" s="47"/>
    </row>
    <row r="1354" spans="1:6">
      <c r="A1354" s="46"/>
      <c r="B1354" s="47"/>
      <c r="C1354" s="266"/>
      <c r="D1354" s="47"/>
      <c r="E1354" s="266"/>
      <c r="F1354" s="47"/>
    </row>
    <row r="1355" spans="1:6">
      <c r="A1355" s="46"/>
      <c r="B1355" s="47"/>
      <c r="C1355" s="266"/>
      <c r="D1355" s="47"/>
      <c r="E1355" s="266"/>
      <c r="F1355" s="47"/>
    </row>
    <row r="1356" spans="1:6">
      <c r="A1356" s="46"/>
      <c r="B1356" s="47"/>
      <c r="C1356" s="266"/>
      <c r="D1356" s="47"/>
      <c r="E1356" s="266"/>
      <c r="F1356" s="47"/>
    </row>
    <row r="1357" spans="1:6">
      <c r="A1357" s="46"/>
      <c r="B1357" s="47"/>
      <c r="C1357" s="266"/>
      <c r="D1357" s="47"/>
      <c r="E1357" s="266"/>
      <c r="F1357" s="47"/>
    </row>
    <row r="1358" spans="1:6">
      <c r="A1358" s="46"/>
      <c r="B1358" s="47"/>
      <c r="C1358" s="266"/>
      <c r="D1358" s="47"/>
      <c r="E1358" s="266"/>
      <c r="F1358" s="47"/>
    </row>
    <row r="1359" spans="1:6">
      <c r="A1359" s="46"/>
      <c r="B1359" s="47"/>
      <c r="C1359" s="266"/>
      <c r="D1359" s="47"/>
      <c r="E1359" s="266"/>
      <c r="F1359" s="47"/>
    </row>
    <row r="1360" spans="1:6">
      <c r="A1360" s="46"/>
      <c r="B1360" s="47"/>
      <c r="C1360" s="266"/>
      <c r="D1360" s="47"/>
      <c r="E1360" s="266"/>
      <c r="F1360" s="47"/>
    </row>
    <row r="1361" spans="1:6">
      <c r="A1361" s="46"/>
      <c r="B1361" s="47"/>
      <c r="C1361" s="266"/>
      <c r="D1361" s="47"/>
      <c r="E1361" s="266"/>
      <c r="F1361" s="47"/>
    </row>
    <row r="1362" spans="1:6">
      <c r="A1362" s="46"/>
      <c r="B1362" s="47"/>
      <c r="C1362" s="266"/>
      <c r="D1362" s="47"/>
      <c r="E1362" s="266"/>
      <c r="F1362" s="47"/>
    </row>
    <row r="1363" spans="1:6">
      <c r="A1363" s="46"/>
      <c r="B1363" s="47"/>
      <c r="C1363" s="266"/>
      <c r="D1363" s="47"/>
      <c r="E1363" s="266"/>
      <c r="F1363" s="47"/>
    </row>
    <row r="1364" spans="1:6">
      <c r="A1364" s="46"/>
      <c r="B1364" s="47"/>
      <c r="C1364" s="266"/>
      <c r="D1364" s="47"/>
      <c r="E1364" s="266"/>
      <c r="F1364" s="47"/>
    </row>
    <row r="1365" spans="1:6">
      <c r="A1365" s="46"/>
      <c r="B1365" s="47"/>
      <c r="C1365" s="266"/>
      <c r="D1365" s="47"/>
      <c r="E1365" s="266"/>
      <c r="F1365" s="47"/>
    </row>
    <row r="1366" spans="1:6">
      <c r="A1366" s="46"/>
      <c r="B1366" s="47"/>
      <c r="C1366" s="266"/>
      <c r="D1366" s="47"/>
      <c r="E1366" s="266"/>
      <c r="F1366" s="47"/>
    </row>
    <row r="1367" spans="1:6">
      <c r="A1367" s="46"/>
      <c r="B1367" s="47"/>
      <c r="C1367" s="266"/>
      <c r="D1367" s="47"/>
      <c r="E1367" s="266"/>
      <c r="F1367" s="47"/>
    </row>
    <row r="1368" spans="1:6">
      <c r="A1368" s="46"/>
      <c r="B1368" s="47"/>
      <c r="C1368" s="266"/>
      <c r="D1368" s="47"/>
      <c r="E1368" s="266"/>
      <c r="F1368" s="47"/>
    </row>
    <row r="1369" spans="1:6">
      <c r="A1369" s="46"/>
      <c r="B1369" s="47"/>
      <c r="C1369" s="266"/>
      <c r="D1369" s="47"/>
      <c r="E1369" s="266"/>
      <c r="F1369" s="47"/>
    </row>
    <row r="1370" spans="1:6">
      <c r="A1370" s="46"/>
      <c r="B1370" s="47"/>
      <c r="C1370" s="266"/>
      <c r="D1370" s="47"/>
      <c r="E1370" s="266"/>
      <c r="F1370" s="47"/>
    </row>
    <row r="1371" spans="1:6">
      <c r="A1371" s="46"/>
      <c r="B1371" s="47"/>
      <c r="C1371" s="266"/>
      <c r="D1371" s="47"/>
      <c r="E1371" s="266"/>
      <c r="F1371" s="47"/>
    </row>
    <row r="1372" spans="1:6">
      <c r="A1372" s="46"/>
      <c r="B1372" s="47"/>
      <c r="C1372" s="266"/>
      <c r="D1372" s="47"/>
      <c r="E1372" s="266"/>
      <c r="F1372" s="47"/>
    </row>
    <row r="1373" spans="1:6">
      <c r="A1373" s="46"/>
      <c r="B1373" s="47"/>
      <c r="C1373" s="266"/>
      <c r="D1373" s="47"/>
      <c r="E1373" s="266"/>
      <c r="F1373" s="47"/>
    </row>
    <row r="1374" spans="1:6">
      <c r="A1374" s="46"/>
      <c r="B1374" s="47"/>
      <c r="C1374" s="266"/>
      <c r="D1374" s="47"/>
      <c r="E1374" s="266"/>
      <c r="F1374" s="47"/>
    </row>
    <row r="1375" spans="1:6">
      <c r="A1375" s="46"/>
      <c r="B1375" s="47"/>
      <c r="C1375" s="266"/>
      <c r="D1375" s="47"/>
      <c r="E1375" s="266"/>
      <c r="F1375" s="47"/>
    </row>
    <row r="1376" spans="1:6">
      <c r="A1376" s="46"/>
      <c r="B1376" s="47"/>
      <c r="C1376" s="266"/>
      <c r="D1376" s="47"/>
      <c r="E1376" s="266"/>
      <c r="F1376" s="47"/>
    </row>
    <row r="1377" spans="1:6">
      <c r="A1377" s="46"/>
      <c r="B1377" s="47"/>
      <c r="C1377" s="266"/>
      <c r="D1377" s="47"/>
      <c r="E1377" s="266"/>
      <c r="F1377" s="47"/>
    </row>
    <row r="1378" spans="1:6">
      <c r="A1378" s="46"/>
      <c r="B1378" s="47"/>
      <c r="C1378" s="266"/>
      <c r="D1378" s="47"/>
      <c r="E1378" s="266"/>
      <c r="F1378" s="47"/>
    </row>
    <row r="1379" spans="1:6">
      <c r="A1379" s="46"/>
      <c r="B1379" s="47"/>
      <c r="C1379" s="266"/>
      <c r="D1379" s="47"/>
      <c r="E1379" s="266"/>
      <c r="F1379" s="47"/>
    </row>
    <row r="1380" spans="1:6">
      <c r="A1380" s="46"/>
      <c r="B1380" s="47"/>
      <c r="C1380" s="266"/>
      <c r="D1380" s="47"/>
      <c r="E1380" s="266"/>
      <c r="F1380" s="47"/>
    </row>
    <row r="1381" spans="1:6">
      <c r="A1381" s="46"/>
      <c r="B1381" s="47"/>
      <c r="C1381" s="266"/>
      <c r="D1381" s="47"/>
      <c r="E1381" s="266"/>
      <c r="F1381" s="47"/>
    </row>
    <row r="1382" spans="1:6">
      <c r="A1382" s="46"/>
      <c r="B1382" s="47"/>
      <c r="C1382" s="266"/>
      <c r="D1382" s="47"/>
      <c r="E1382" s="266"/>
      <c r="F1382" s="47"/>
    </row>
    <row r="1383" spans="1:6">
      <c r="A1383" s="46"/>
      <c r="B1383" s="47"/>
      <c r="C1383" s="266"/>
      <c r="D1383" s="47"/>
      <c r="E1383" s="266"/>
      <c r="F1383" s="47"/>
    </row>
    <row r="1384" spans="1:6">
      <c r="A1384" s="46"/>
      <c r="B1384" s="47"/>
      <c r="C1384" s="266"/>
      <c r="D1384" s="47"/>
      <c r="E1384" s="266"/>
      <c r="F1384" s="47"/>
    </row>
    <row r="1385" spans="1:6">
      <c r="A1385" s="46"/>
      <c r="B1385" s="47"/>
      <c r="C1385" s="266"/>
      <c r="D1385" s="47"/>
      <c r="E1385" s="266"/>
      <c r="F1385" s="47"/>
    </row>
    <row r="1386" spans="1:6">
      <c r="A1386" s="46"/>
      <c r="B1386" s="47"/>
      <c r="C1386" s="266"/>
      <c r="D1386" s="47"/>
      <c r="E1386" s="266"/>
      <c r="F1386" s="47"/>
    </row>
    <row r="1387" spans="1:6">
      <c r="A1387" s="46"/>
      <c r="B1387" s="47"/>
      <c r="C1387" s="266"/>
      <c r="D1387" s="47"/>
      <c r="E1387" s="266"/>
      <c r="F1387" s="47"/>
    </row>
    <row r="1388" spans="1:6">
      <c r="A1388" s="46"/>
      <c r="B1388" s="47"/>
      <c r="C1388" s="266"/>
      <c r="D1388" s="47"/>
      <c r="E1388" s="266"/>
      <c r="F1388" s="47"/>
    </row>
    <row r="1389" spans="1:6">
      <c r="A1389" s="46"/>
      <c r="B1389" s="47"/>
      <c r="C1389" s="266"/>
      <c r="D1389" s="47"/>
      <c r="E1389" s="266"/>
      <c r="F1389" s="47"/>
    </row>
    <row r="1390" spans="1:6">
      <c r="A1390" s="46"/>
      <c r="B1390" s="47"/>
      <c r="C1390" s="266"/>
      <c r="D1390" s="47"/>
      <c r="E1390" s="266"/>
      <c r="F1390" s="47"/>
    </row>
    <row r="1391" spans="1:6">
      <c r="A1391" s="46"/>
      <c r="B1391" s="47"/>
      <c r="C1391" s="266"/>
      <c r="D1391" s="47"/>
      <c r="E1391" s="266"/>
      <c r="F1391" s="47"/>
    </row>
    <row r="1392" spans="1:6">
      <c r="A1392" s="46"/>
      <c r="B1392" s="47"/>
      <c r="C1392" s="266"/>
      <c r="D1392" s="47"/>
      <c r="E1392" s="266"/>
      <c r="F1392" s="47"/>
    </row>
    <row r="1393" spans="1:6">
      <c r="A1393" s="46"/>
      <c r="B1393" s="47"/>
      <c r="C1393" s="266"/>
      <c r="D1393" s="47"/>
      <c r="E1393" s="266"/>
      <c r="F1393" s="47"/>
    </row>
    <row r="1394" spans="1:6">
      <c r="A1394" s="46"/>
      <c r="B1394" s="47"/>
      <c r="C1394" s="266"/>
      <c r="D1394" s="47"/>
      <c r="E1394" s="266"/>
      <c r="F1394" s="47"/>
    </row>
    <row r="1395" spans="1:6">
      <c r="A1395" s="46"/>
      <c r="B1395" s="47"/>
      <c r="C1395" s="266"/>
      <c r="D1395" s="47"/>
      <c r="E1395" s="266"/>
      <c r="F1395" s="47"/>
    </row>
    <row r="1396" spans="1:6">
      <c r="A1396" s="46"/>
      <c r="B1396" s="47"/>
      <c r="C1396" s="266"/>
      <c r="D1396" s="47"/>
      <c r="E1396" s="266"/>
      <c r="F1396" s="47"/>
    </row>
    <row r="1397" spans="1:6">
      <c r="A1397" s="46"/>
      <c r="B1397" s="47"/>
      <c r="C1397" s="266"/>
      <c r="D1397" s="47"/>
      <c r="E1397" s="266"/>
      <c r="F1397" s="47"/>
    </row>
    <row r="1398" spans="1:6">
      <c r="A1398" s="46"/>
      <c r="B1398" s="47"/>
      <c r="C1398" s="266"/>
      <c r="D1398" s="47"/>
      <c r="E1398" s="266"/>
      <c r="F1398" s="47"/>
    </row>
    <row r="1399" spans="1:6">
      <c r="A1399" s="46"/>
      <c r="B1399" s="47"/>
      <c r="C1399" s="266"/>
      <c r="D1399" s="47"/>
      <c r="E1399" s="266"/>
      <c r="F1399" s="47"/>
    </row>
    <row r="1400" spans="1:6">
      <c r="A1400" s="46"/>
      <c r="B1400" s="47"/>
      <c r="C1400" s="266"/>
      <c r="D1400" s="47"/>
      <c r="E1400" s="266"/>
      <c r="F1400" s="47"/>
    </row>
    <row r="1401" spans="1:6">
      <c r="A1401" s="46"/>
      <c r="B1401" s="47"/>
      <c r="C1401" s="266"/>
      <c r="D1401" s="47"/>
      <c r="E1401" s="266"/>
      <c r="F1401" s="47"/>
    </row>
    <row r="1402" spans="1:6">
      <c r="A1402" s="46"/>
      <c r="B1402" s="47"/>
      <c r="C1402" s="266"/>
      <c r="D1402" s="47"/>
      <c r="E1402" s="266"/>
      <c r="F1402" s="47"/>
    </row>
    <row r="1403" spans="1:6">
      <c r="A1403" s="46"/>
      <c r="B1403" s="47"/>
      <c r="C1403" s="266"/>
      <c r="D1403" s="47"/>
      <c r="E1403" s="266"/>
      <c r="F1403" s="47"/>
    </row>
    <row r="1404" spans="1:6">
      <c r="A1404" s="46"/>
      <c r="B1404" s="47"/>
      <c r="C1404" s="266"/>
      <c r="D1404" s="47"/>
      <c r="E1404" s="266"/>
      <c r="F1404" s="47"/>
    </row>
    <row r="1405" spans="1:6">
      <c r="A1405" s="46"/>
      <c r="B1405" s="47"/>
      <c r="C1405" s="266"/>
      <c r="D1405" s="47"/>
      <c r="E1405" s="266"/>
      <c r="F1405" s="47"/>
    </row>
    <row r="1406" spans="1:6">
      <c r="A1406" s="46"/>
      <c r="B1406" s="47"/>
      <c r="C1406" s="266"/>
      <c r="D1406" s="47"/>
      <c r="E1406" s="266"/>
      <c r="F1406" s="47"/>
    </row>
    <row r="1407" spans="1:6">
      <c r="A1407" s="46"/>
      <c r="B1407" s="47"/>
      <c r="C1407" s="266"/>
      <c r="D1407" s="47"/>
      <c r="E1407" s="266"/>
      <c r="F1407" s="47"/>
    </row>
    <row r="1408" spans="1:6">
      <c r="A1408" s="46"/>
      <c r="B1408" s="47"/>
      <c r="C1408" s="266"/>
      <c r="D1408" s="47"/>
      <c r="E1408" s="266"/>
      <c r="F1408" s="47"/>
    </row>
    <row r="1409" spans="1:6">
      <c r="A1409" s="46"/>
      <c r="B1409" s="47"/>
      <c r="C1409" s="266"/>
      <c r="D1409" s="47"/>
      <c r="E1409" s="266"/>
      <c r="F1409" s="47"/>
    </row>
    <row r="1410" spans="1:6">
      <c r="A1410" s="46"/>
      <c r="B1410" s="47"/>
      <c r="C1410" s="266"/>
      <c r="D1410" s="47"/>
      <c r="E1410" s="266"/>
      <c r="F1410" s="47"/>
    </row>
    <row r="1411" spans="1:6">
      <c r="A1411" s="46"/>
      <c r="B1411" s="47"/>
      <c r="C1411" s="266"/>
      <c r="D1411" s="47"/>
      <c r="E1411" s="266"/>
      <c r="F1411" s="47"/>
    </row>
    <row r="1412" spans="1:6">
      <c r="A1412" s="46"/>
      <c r="B1412" s="47"/>
      <c r="C1412" s="266"/>
      <c r="D1412" s="47"/>
      <c r="E1412" s="266"/>
      <c r="F1412" s="47"/>
    </row>
    <row r="1413" spans="1:6">
      <c r="A1413" s="46"/>
      <c r="B1413" s="47"/>
      <c r="C1413" s="266"/>
      <c r="D1413" s="47"/>
      <c r="E1413" s="266"/>
      <c r="F1413" s="47"/>
    </row>
    <row r="1414" spans="1:6">
      <c r="A1414" s="46"/>
      <c r="B1414" s="47"/>
      <c r="C1414" s="266"/>
      <c r="D1414" s="47"/>
      <c r="E1414" s="266"/>
      <c r="F1414" s="47"/>
    </row>
    <row r="1415" spans="1:6">
      <c r="A1415" s="46"/>
      <c r="B1415" s="47"/>
      <c r="C1415" s="266"/>
      <c r="D1415" s="47"/>
      <c r="E1415" s="266"/>
      <c r="F1415" s="47"/>
    </row>
    <row r="1416" spans="1:6">
      <c r="A1416" s="46"/>
      <c r="B1416" s="47"/>
      <c r="C1416" s="266"/>
      <c r="D1416" s="47"/>
      <c r="E1416" s="266"/>
      <c r="F1416" s="47"/>
    </row>
    <row r="1417" spans="1:6">
      <c r="A1417" s="46"/>
      <c r="B1417" s="47"/>
      <c r="C1417" s="266"/>
      <c r="D1417" s="47"/>
      <c r="E1417" s="266"/>
      <c r="F1417" s="47"/>
    </row>
    <row r="1418" spans="1:6">
      <c r="A1418" s="46"/>
      <c r="B1418" s="47"/>
      <c r="C1418" s="266"/>
      <c r="D1418" s="47"/>
      <c r="E1418" s="266"/>
      <c r="F1418" s="47"/>
    </row>
    <row r="1419" spans="1:6">
      <c r="A1419" s="46"/>
      <c r="B1419" s="47"/>
      <c r="C1419" s="266"/>
      <c r="D1419" s="47"/>
      <c r="E1419" s="266"/>
      <c r="F1419" s="47"/>
    </row>
    <row r="1420" spans="1:6">
      <c r="A1420" s="46"/>
      <c r="B1420" s="47"/>
      <c r="C1420" s="266"/>
      <c r="D1420" s="47"/>
      <c r="E1420" s="266"/>
      <c r="F1420" s="47"/>
    </row>
    <row r="1421" spans="1:6">
      <c r="A1421" s="46"/>
      <c r="B1421" s="47"/>
      <c r="C1421" s="266"/>
      <c r="D1421" s="47"/>
      <c r="E1421" s="266"/>
      <c r="F1421" s="47"/>
    </row>
    <row r="1422" spans="1:6">
      <c r="A1422" s="46"/>
      <c r="B1422" s="47"/>
      <c r="C1422" s="266"/>
      <c r="D1422" s="47"/>
      <c r="E1422" s="266"/>
      <c r="F1422" s="47"/>
    </row>
    <row r="1423" spans="1:6">
      <c r="A1423" s="46"/>
      <c r="B1423" s="47"/>
      <c r="C1423" s="266"/>
      <c r="D1423" s="47"/>
      <c r="E1423" s="266"/>
      <c r="F1423" s="47"/>
    </row>
    <row r="1424" spans="1:6">
      <c r="A1424" s="46"/>
      <c r="B1424" s="47"/>
      <c r="C1424" s="266"/>
      <c r="D1424" s="47"/>
      <c r="E1424" s="266"/>
      <c r="F1424" s="47"/>
    </row>
    <row r="1425" spans="1:6">
      <c r="A1425" s="46"/>
      <c r="B1425" s="47"/>
      <c r="C1425" s="266"/>
      <c r="D1425" s="47"/>
      <c r="E1425" s="266"/>
      <c r="F1425" s="47"/>
    </row>
    <row r="1426" spans="1:6">
      <c r="A1426" s="46"/>
      <c r="B1426" s="47"/>
      <c r="C1426" s="266"/>
      <c r="D1426" s="47"/>
      <c r="E1426" s="266"/>
      <c r="F1426" s="47"/>
    </row>
    <row r="1427" spans="1:6">
      <c r="A1427" s="46"/>
      <c r="B1427" s="47"/>
      <c r="C1427" s="266"/>
      <c r="D1427" s="47"/>
      <c r="E1427" s="266"/>
      <c r="F1427" s="47"/>
    </row>
    <row r="1428" spans="1:6">
      <c r="A1428" s="46"/>
      <c r="B1428" s="47"/>
      <c r="C1428" s="266"/>
      <c r="D1428" s="47"/>
      <c r="E1428" s="266"/>
      <c r="F1428" s="47"/>
    </row>
    <row r="1429" spans="1:6">
      <c r="A1429" s="46"/>
      <c r="B1429" s="47"/>
      <c r="C1429" s="266"/>
      <c r="D1429" s="47"/>
      <c r="E1429" s="266"/>
      <c r="F1429" s="47"/>
    </row>
    <row r="1430" spans="1:6">
      <c r="A1430" s="46"/>
      <c r="B1430" s="47"/>
      <c r="C1430" s="266"/>
      <c r="D1430" s="47"/>
      <c r="E1430" s="266"/>
      <c r="F1430" s="47"/>
    </row>
    <row r="1431" spans="1:6">
      <c r="A1431" s="46"/>
      <c r="B1431" s="47"/>
      <c r="C1431" s="266"/>
      <c r="D1431" s="47"/>
      <c r="E1431" s="266"/>
      <c r="F1431" s="47"/>
    </row>
    <row r="1432" spans="1:6">
      <c r="A1432" s="46"/>
      <c r="B1432" s="47"/>
      <c r="C1432" s="266"/>
      <c r="D1432" s="47"/>
      <c r="E1432" s="266"/>
      <c r="F1432" s="47"/>
    </row>
    <row r="1433" spans="1:6">
      <c r="A1433" s="46"/>
      <c r="B1433" s="47"/>
      <c r="C1433" s="266"/>
      <c r="D1433" s="47"/>
      <c r="E1433" s="266"/>
      <c r="F1433" s="47"/>
    </row>
    <row r="1434" spans="1:6">
      <c r="A1434" s="46"/>
      <c r="B1434" s="47"/>
      <c r="C1434" s="266"/>
      <c r="D1434" s="47"/>
      <c r="E1434" s="266"/>
      <c r="F1434" s="47"/>
    </row>
    <row r="1435" spans="1:6">
      <c r="A1435" s="46"/>
      <c r="B1435" s="47"/>
      <c r="C1435" s="266"/>
      <c r="D1435" s="47"/>
      <c r="E1435" s="266"/>
      <c r="F1435" s="47"/>
    </row>
    <row r="1436" spans="1:6">
      <c r="A1436" s="46"/>
      <c r="B1436" s="47"/>
      <c r="C1436" s="266"/>
      <c r="D1436" s="47"/>
      <c r="E1436" s="266"/>
      <c r="F1436" s="47"/>
    </row>
    <row r="1437" spans="1:6">
      <c r="A1437" s="46"/>
      <c r="B1437" s="47"/>
      <c r="C1437" s="266"/>
      <c r="D1437" s="47"/>
      <c r="E1437" s="266"/>
      <c r="F1437" s="47"/>
    </row>
    <row r="1438" spans="1:6">
      <c r="A1438" s="46"/>
      <c r="B1438" s="47"/>
      <c r="C1438" s="266"/>
      <c r="D1438" s="47"/>
      <c r="E1438" s="266"/>
      <c r="F1438" s="47"/>
    </row>
    <row r="1439" spans="1:6">
      <c r="A1439" s="46"/>
      <c r="B1439" s="47"/>
      <c r="C1439" s="266"/>
      <c r="D1439" s="47"/>
      <c r="E1439" s="266"/>
      <c r="F1439" s="47"/>
    </row>
    <row r="1440" spans="1:6">
      <c r="A1440" s="46"/>
      <c r="B1440" s="47"/>
      <c r="C1440" s="266"/>
      <c r="D1440" s="47"/>
      <c r="E1440" s="266"/>
      <c r="F1440" s="47"/>
    </row>
    <row r="1441" spans="1:6">
      <c r="A1441" s="46"/>
      <c r="B1441" s="47"/>
      <c r="C1441" s="266"/>
      <c r="D1441" s="47"/>
      <c r="E1441" s="266"/>
      <c r="F1441" s="47"/>
    </row>
    <row r="1442" spans="1:6">
      <c r="A1442" s="46"/>
      <c r="B1442" s="47"/>
      <c r="C1442" s="266"/>
      <c r="D1442" s="47"/>
      <c r="E1442" s="266"/>
      <c r="F1442" s="47"/>
    </row>
    <row r="1443" spans="1:6">
      <c r="A1443" s="46"/>
      <c r="B1443" s="47"/>
      <c r="C1443" s="266"/>
      <c r="D1443" s="47"/>
      <c r="E1443" s="266"/>
      <c r="F1443" s="47"/>
    </row>
    <row r="1444" spans="1:6">
      <c r="A1444" s="46"/>
      <c r="B1444" s="47"/>
      <c r="C1444" s="266"/>
      <c r="D1444" s="47"/>
      <c r="E1444" s="266"/>
      <c r="F1444" s="47"/>
    </row>
    <row r="1445" spans="1:6">
      <c r="A1445" s="46"/>
      <c r="B1445" s="47"/>
      <c r="C1445" s="266"/>
      <c r="D1445" s="47"/>
      <c r="E1445" s="266"/>
      <c r="F1445" s="47"/>
    </row>
    <row r="1446" spans="1:6">
      <c r="A1446" s="46"/>
      <c r="B1446" s="47"/>
      <c r="C1446" s="266"/>
      <c r="D1446" s="47"/>
      <c r="E1446" s="266"/>
      <c r="F1446" s="47"/>
    </row>
    <row r="1447" spans="1:6">
      <c r="A1447" s="46"/>
      <c r="B1447" s="47"/>
      <c r="C1447" s="266"/>
      <c r="D1447" s="47"/>
      <c r="E1447" s="266"/>
      <c r="F1447" s="47"/>
    </row>
    <row r="1448" spans="1:6">
      <c r="A1448" s="46"/>
      <c r="B1448" s="47"/>
      <c r="C1448" s="266"/>
      <c r="D1448" s="47"/>
      <c r="E1448" s="266"/>
      <c r="F1448" s="47"/>
    </row>
    <row r="1449" spans="1:6">
      <c r="A1449" s="46"/>
      <c r="B1449" s="47"/>
      <c r="C1449" s="266"/>
      <c r="D1449" s="47"/>
      <c r="E1449" s="266"/>
      <c r="F1449" s="47"/>
    </row>
    <row r="1450" spans="1:6">
      <c r="A1450" s="46"/>
      <c r="B1450" s="47"/>
      <c r="C1450" s="266"/>
      <c r="D1450" s="47"/>
      <c r="E1450" s="266"/>
      <c r="F1450" s="47"/>
    </row>
    <row r="1451" spans="1:6">
      <c r="A1451" s="46"/>
      <c r="B1451" s="47"/>
      <c r="C1451" s="266"/>
      <c r="D1451" s="47"/>
      <c r="E1451" s="266"/>
      <c r="F1451" s="47"/>
    </row>
    <row r="1452" spans="1:6">
      <c r="A1452" s="46"/>
      <c r="B1452" s="47"/>
      <c r="C1452" s="266"/>
      <c r="D1452" s="47"/>
      <c r="E1452" s="266"/>
      <c r="F1452" s="47"/>
    </row>
    <row r="1453" spans="1:6">
      <c r="A1453" s="46"/>
      <c r="B1453" s="47"/>
      <c r="C1453" s="266"/>
      <c r="D1453" s="47"/>
      <c r="E1453" s="266"/>
      <c r="F1453" s="47"/>
    </row>
    <row r="1454" spans="1:6">
      <c r="A1454" s="46"/>
      <c r="B1454" s="47"/>
      <c r="C1454" s="266"/>
      <c r="D1454" s="47"/>
      <c r="E1454" s="266"/>
      <c r="F1454" s="47"/>
    </row>
    <row r="1455" spans="1:6">
      <c r="A1455" s="46"/>
      <c r="B1455" s="47"/>
      <c r="C1455" s="266"/>
      <c r="D1455" s="47"/>
      <c r="E1455" s="266"/>
      <c r="F1455" s="47"/>
    </row>
    <row r="1456" spans="1:6">
      <c r="A1456" s="46"/>
      <c r="B1456" s="47"/>
      <c r="C1456" s="266"/>
      <c r="D1456" s="47"/>
      <c r="E1456" s="266"/>
      <c r="F1456" s="47"/>
    </row>
    <row r="1457" spans="1:6">
      <c r="A1457" s="46"/>
      <c r="B1457" s="47"/>
      <c r="C1457" s="266"/>
      <c r="D1457" s="47"/>
      <c r="E1457" s="266"/>
      <c r="F1457" s="47"/>
    </row>
    <row r="1458" spans="1:6">
      <c r="A1458" s="46"/>
      <c r="B1458" s="47"/>
      <c r="C1458" s="266"/>
      <c r="D1458" s="47"/>
      <c r="E1458" s="266"/>
      <c r="F1458" s="47"/>
    </row>
    <row r="1459" spans="1:6">
      <c r="A1459" s="46"/>
      <c r="B1459" s="47"/>
      <c r="C1459" s="266"/>
      <c r="D1459" s="47"/>
      <c r="E1459" s="266"/>
      <c r="F1459" s="47"/>
    </row>
    <row r="1460" spans="1:6">
      <c r="A1460" s="46"/>
      <c r="B1460" s="47"/>
      <c r="C1460" s="266"/>
      <c r="D1460" s="47"/>
      <c r="E1460" s="266"/>
      <c r="F1460" s="47"/>
    </row>
    <row r="1461" spans="1:6">
      <c r="A1461" s="46"/>
      <c r="B1461" s="47"/>
      <c r="C1461" s="266"/>
      <c r="D1461" s="47"/>
      <c r="E1461" s="266"/>
      <c r="F1461" s="47"/>
    </row>
    <row r="1462" spans="1:6">
      <c r="A1462" s="46"/>
      <c r="B1462" s="47"/>
      <c r="C1462" s="266"/>
      <c r="D1462" s="47"/>
      <c r="E1462" s="266"/>
      <c r="F1462" s="47"/>
    </row>
    <row r="1463" spans="1:6">
      <c r="A1463" s="46"/>
      <c r="B1463" s="47"/>
      <c r="C1463" s="266"/>
      <c r="D1463" s="47"/>
      <c r="E1463" s="266"/>
      <c r="F1463" s="47"/>
    </row>
    <row r="1464" spans="1:6">
      <c r="A1464" s="46"/>
      <c r="B1464" s="47"/>
      <c r="C1464" s="266"/>
      <c r="D1464" s="47"/>
      <c r="E1464" s="266"/>
      <c r="F1464" s="47"/>
    </row>
    <row r="1465" spans="1:6">
      <c r="A1465" s="46"/>
      <c r="B1465" s="47"/>
      <c r="C1465" s="266"/>
      <c r="D1465" s="47"/>
      <c r="E1465" s="266"/>
      <c r="F1465" s="47"/>
    </row>
    <row r="1466" spans="1:6">
      <c r="A1466" s="46"/>
      <c r="B1466" s="47"/>
      <c r="C1466" s="266"/>
      <c r="D1466" s="47"/>
      <c r="E1466" s="266"/>
      <c r="F1466" s="47"/>
    </row>
    <row r="1467" spans="1:6">
      <c r="A1467" s="46"/>
      <c r="B1467" s="47"/>
      <c r="C1467" s="266"/>
      <c r="D1467" s="47"/>
      <c r="E1467" s="266"/>
      <c r="F1467" s="47"/>
    </row>
    <row r="1468" spans="1:6">
      <c r="A1468" s="46"/>
      <c r="B1468" s="47"/>
      <c r="C1468" s="266"/>
      <c r="D1468" s="47"/>
      <c r="E1468" s="266"/>
      <c r="F1468" s="47"/>
    </row>
    <row r="1469" spans="1:6">
      <c r="A1469" s="46"/>
      <c r="B1469" s="47"/>
      <c r="C1469" s="266"/>
      <c r="D1469" s="47"/>
      <c r="E1469" s="266"/>
      <c r="F1469" s="47"/>
    </row>
    <row r="1470" spans="1:6">
      <c r="A1470" s="46"/>
      <c r="B1470" s="47"/>
      <c r="C1470" s="266"/>
      <c r="D1470" s="47"/>
      <c r="E1470" s="266"/>
      <c r="F1470" s="47"/>
    </row>
    <row r="1471" spans="1:6">
      <c r="A1471" s="46"/>
      <c r="B1471" s="47"/>
      <c r="C1471" s="266"/>
      <c r="D1471" s="47"/>
      <c r="E1471" s="266"/>
      <c r="F1471" s="47"/>
    </row>
    <row r="1472" spans="1:6">
      <c r="A1472" s="46"/>
      <c r="B1472" s="47"/>
      <c r="C1472" s="266"/>
      <c r="D1472" s="47"/>
      <c r="E1472" s="266"/>
      <c r="F1472" s="47"/>
    </row>
    <row r="1473" spans="1:6">
      <c r="A1473" s="46"/>
      <c r="B1473" s="47"/>
      <c r="C1473" s="266"/>
      <c r="D1473" s="47"/>
      <c r="E1473" s="266"/>
      <c r="F1473" s="47"/>
    </row>
    <row r="1474" spans="1:6">
      <c r="A1474" s="46"/>
      <c r="B1474" s="47"/>
      <c r="C1474" s="266"/>
      <c r="D1474" s="47"/>
      <c r="E1474" s="266"/>
      <c r="F1474" s="47"/>
    </row>
    <row r="1475" spans="1:6">
      <c r="A1475" s="46"/>
      <c r="B1475" s="47"/>
      <c r="C1475" s="266"/>
      <c r="D1475" s="47"/>
      <c r="E1475" s="266"/>
      <c r="F1475" s="47"/>
    </row>
    <row r="1476" spans="1:6">
      <c r="A1476" s="46"/>
      <c r="B1476" s="47"/>
      <c r="C1476" s="266"/>
      <c r="D1476" s="47"/>
      <c r="E1476" s="266"/>
      <c r="F1476" s="47"/>
    </row>
    <row r="1477" spans="1:6">
      <c r="A1477" s="46"/>
      <c r="B1477" s="47"/>
      <c r="C1477" s="266"/>
      <c r="D1477" s="47"/>
      <c r="E1477" s="266"/>
      <c r="F1477" s="47"/>
    </row>
    <row r="1478" spans="1:6">
      <c r="A1478" s="46"/>
      <c r="B1478" s="47"/>
      <c r="C1478" s="266"/>
      <c r="D1478" s="47"/>
      <c r="E1478" s="266"/>
      <c r="F1478" s="47"/>
    </row>
    <row r="1479" spans="1:6">
      <c r="A1479" s="46"/>
      <c r="B1479" s="47"/>
      <c r="C1479" s="266"/>
      <c r="D1479" s="47"/>
      <c r="E1479" s="266"/>
      <c r="F1479" s="47"/>
    </row>
    <row r="1480" spans="1:6">
      <c r="A1480" s="46"/>
      <c r="B1480" s="47"/>
      <c r="C1480" s="266"/>
      <c r="D1480" s="47"/>
      <c r="E1480" s="266"/>
      <c r="F1480" s="47"/>
    </row>
    <row r="1481" spans="1:6">
      <c r="A1481" s="46"/>
      <c r="B1481" s="47"/>
      <c r="C1481" s="266"/>
      <c r="D1481" s="47"/>
      <c r="E1481" s="266"/>
      <c r="F1481" s="47"/>
    </row>
    <row r="1482" spans="1:6">
      <c r="A1482" s="46"/>
      <c r="B1482" s="47"/>
      <c r="C1482" s="266"/>
      <c r="D1482" s="47"/>
      <c r="E1482" s="266"/>
      <c r="F1482" s="47"/>
    </row>
    <row r="1483" spans="1:6">
      <c r="A1483" s="46"/>
      <c r="B1483" s="47"/>
      <c r="C1483" s="266"/>
      <c r="D1483" s="47"/>
      <c r="E1483" s="266"/>
      <c r="F1483" s="47"/>
    </row>
    <row r="1484" spans="1:6">
      <c r="A1484" s="46"/>
      <c r="B1484" s="47"/>
      <c r="C1484" s="266"/>
      <c r="D1484" s="47"/>
      <c r="E1484" s="266"/>
      <c r="F1484" s="47"/>
    </row>
    <row r="1485" spans="1:6">
      <c r="A1485" s="46"/>
      <c r="B1485" s="47"/>
      <c r="C1485" s="266"/>
      <c r="D1485" s="47"/>
      <c r="E1485" s="266"/>
      <c r="F1485" s="47"/>
    </row>
    <row r="1486" spans="1:6">
      <c r="A1486" s="46"/>
      <c r="B1486" s="47"/>
      <c r="C1486" s="266"/>
      <c r="D1486" s="47"/>
      <c r="E1486" s="266"/>
      <c r="F1486" s="47"/>
    </row>
    <row r="1487" spans="1:6">
      <c r="A1487" s="46"/>
      <c r="B1487" s="47"/>
      <c r="C1487" s="266"/>
      <c r="D1487" s="47"/>
      <c r="E1487" s="266"/>
      <c r="F1487" s="47"/>
    </row>
    <row r="1488" spans="1:6">
      <c r="A1488" s="46"/>
      <c r="B1488" s="47"/>
      <c r="C1488" s="266"/>
      <c r="D1488" s="47"/>
      <c r="E1488" s="266"/>
      <c r="F1488" s="47"/>
    </row>
    <row r="1489" spans="1:6">
      <c r="A1489" s="46"/>
      <c r="B1489" s="47"/>
      <c r="C1489" s="266"/>
      <c r="D1489" s="47"/>
      <c r="E1489" s="266"/>
      <c r="F1489" s="47"/>
    </row>
    <row r="1490" spans="1:6">
      <c r="A1490" s="46"/>
      <c r="B1490" s="47"/>
      <c r="C1490" s="266"/>
      <c r="D1490" s="47"/>
      <c r="E1490" s="266"/>
      <c r="F1490" s="47"/>
    </row>
    <row r="1491" spans="1:6">
      <c r="A1491" s="46"/>
      <c r="B1491" s="47"/>
      <c r="C1491" s="266"/>
      <c r="D1491" s="47"/>
      <c r="E1491" s="266"/>
      <c r="F1491" s="47"/>
    </row>
    <row r="1492" spans="1:6">
      <c r="A1492" s="46"/>
      <c r="B1492" s="47"/>
      <c r="C1492" s="266"/>
      <c r="D1492" s="47"/>
      <c r="E1492" s="266"/>
      <c r="F1492" s="47"/>
    </row>
    <row r="1493" spans="1:6">
      <c r="A1493" s="46"/>
      <c r="B1493" s="47"/>
      <c r="C1493" s="266"/>
      <c r="D1493" s="47"/>
      <c r="E1493" s="266"/>
      <c r="F1493" s="47"/>
    </row>
    <row r="1494" spans="1:6">
      <c r="A1494" s="46"/>
      <c r="B1494" s="47"/>
      <c r="C1494" s="266"/>
      <c r="D1494" s="47"/>
      <c r="E1494" s="266"/>
      <c r="F1494" s="47"/>
    </row>
    <row r="1495" spans="1:6">
      <c r="A1495" s="46"/>
      <c r="B1495" s="47"/>
      <c r="C1495" s="266"/>
      <c r="D1495" s="47"/>
      <c r="E1495" s="266"/>
      <c r="F1495" s="47"/>
    </row>
    <row r="1496" spans="1:6">
      <c r="A1496" s="46"/>
      <c r="B1496" s="47"/>
      <c r="C1496" s="266"/>
      <c r="D1496" s="47"/>
      <c r="E1496" s="266"/>
      <c r="F1496" s="47"/>
    </row>
    <row r="1497" spans="1:6">
      <c r="A1497" s="46"/>
      <c r="B1497" s="47"/>
      <c r="C1497" s="266"/>
      <c r="D1497" s="47"/>
      <c r="E1497" s="266"/>
      <c r="F1497" s="47"/>
    </row>
    <row r="1498" spans="1:6">
      <c r="A1498" s="46"/>
      <c r="B1498" s="47"/>
      <c r="C1498" s="266"/>
      <c r="D1498" s="47"/>
      <c r="E1498" s="266"/>
      <c r="F1498" s="47"/>
    </row>
    <row r="1499" spans="1:6">
      <c r="A1499" s="46"/>
      <c r="B1499" s="47"/>
      <c r="C1499" s="266"/>
      <c r="D1499" s="47"/>
      <c r="E1499" s="266"/>
      <c r="F1499" s="47"/>
    </row>
    <row r="1500" spans="1:6">
      <c r="A1500" s="46"/>
      <c r="B1500" s="47"/>
      <c r="C1500" s="266"/>
      <c r="D1500" s="47"/>
      <c r="E1500" s="266"/>
      <c r="F1500" s="47"/>
    </row>
    <row r="1501" spans="1:6">
      <c r="A1501" s="46"/>
      <c r="B1501" s="47"/>
      <c r="C1501" s="266"/>
      <c r="D1501" s="47"/>
      <c r="E1501" s="266"/>
      <c r="F1501" s="47"/>
    </row>
    <row r="1502" spans="1:6">
      <c r="A1502" s="46"/>
      <c r="B1502" s="47"/>
      <c r="C1502" s="266"/>
      <c r="D1502" s="47"/>
      <c r="E1502" s="266"/>
      <c r="F1502" s="47"/>
    </row>
    <row r="1503" spans="1:6">
      <c r="A1503" s="46"/>
      <c r="B1503" s="47"/>
      <c r="C1503" s="266"/>
      <c r="D1503" s="47"/>
      <c r="E1503" s="266"/>
      <c r="F1503" s="47"/>
    </row>
    <row r="1504" spans="1:6">
      <c r="A1504" s="46"/>
      <c r="B1504" s="47"/>
      <c r="C1504" s="266"/>
      <c r="D1504" s="47"/>
      <c r="E1504" s="266"/>
      <c r="F1504" s="47"/>
    </row>
    <row r="1505" spans="1:6">
      <c r="A1505" s="46"/>
      <c r="B1505" s="47"/>
      <c r="C1505" s="266"/>
      <c r="D1505" s="47"/>
      <c r="E1505" s="266"/>
      <c r="F1505" s="47"/>
    </row>
    <row r="1506" spans="1:6">
      <c r="A1506" s="46"/>
      <c r="B1506" s="47"/>
      <c r="C1506" s="266"/>
      <c r="D1506" s="47"/>
      <c r="E1506" s="266"/>
      <c r="F1506" s="47"/>
    </row>
    <row r="1507" spans="1:6">
      <c r="A1507" s="46"/>
      <c r="B1507" s="47"/>
      <c r="C1507" s="266"/>
      <c r="D1507" s="47"/>
      <c r="E1507" s="266"/>
      <c r="F1507" s="47"/>
    </row>
    <row r="1508" spans="1:6">
      <c r="A1508" s="46"/>
      <c r="B1508" s="47"/>
      <c r="C1508" s="266"/>
      <c r="D1508" s="47"/>
      <c r="E1508" s="266"/>
      <c r="F1508" s="47"/>
    </row>
    <row r="1509" spans="1:6">
      <c r="A1509" s="46"/>
      <c r="B1509" s="47"/>
      <c r="C1509" s="266"/>
      <c r="D1509" s="47"/>
      <c r="E1509" s="266"/>
      <c r="F1509" s="47"/>
    </row>
    <row r="1510" spans="1:6">
      <c r="A1510" s="46"/>
      <c r="B1510" s="47"/>
      <c r="C1510" s="266"/>
      <c r="D1510" s="47"/>
      <c r="E1510" s="266"/>
      <c r="F1510" s="47"/>
    </row>
    <row r="1511" spans="1:6">
      <c r="A1511" s="46"/>
      <c r="B1511" s="47"/>
      <c r="C1511" s="266"/>
      <c r="D1511" s="47"/>
      <c r="E1511" s="266"/>
      <c r="F1511" s="47"/>
    </row>
    <row r="1512" spans="1:6">
      <c r="A1512" s="46"/>
      <c r="B1512" s="47"/>
      <c r="C1512" s="266"/>
      <c r="D1512" s="47"/>
      <c r="E1512" s="266"/>
      <c r="F1512" s="47"/>
    </row>
    <row r="1513" spans="1:6">
      <c r="A1513" s="46"/>
      <c r="B1513" s="47"/>
      <c r="C1513" s="266"/>
      <c r="D1513" s="47"/>
      <c r="E1513" s="266"/>
      <c r="F1513" s="47"/>
    </row>
    <row r="1514" spans="1:6">
      <c r="A1514" s="46"/>
      <c r="B1514" s="47"/>
      <c r="C1514" s="266"/>
      <c r="D1514" s="47"/>
      <c r="E1514" s="266"/>
      <c r="F1514" s="47"/>
    </row>
    <row r="1515" spans="1:6">
      <c r="A1515" s="46"/>
      <c r="B1515" s="47"/>
      <c r="C1515" s="266"/>
      <c r="D1515" s="47"/>
      <c r="E1515" s="266"/>
      <c r="F1515" s="47"/>
    </row>
    <row r="1516" spans="1:6">
      <c r="A1516" s="46"/>
      <c r="B1516" s="47"/>
      <c r="C1516" s="266"/>
      <c r="D1516" s="47"/>
      <c r="E1516" s="266"/>
      <c r="F1516" s="47"/>
    </row>
    <row r="1517" spans="1:6">
      <c r="A1517" s="46"/>
      <c r="B1517" s="47"/>
      <c r="C1517" s="266"/>
      <c r="D1517" s="47"/>
      <c r="E1517" s="266"/>
      <c r="F1517" s="47"/>
    </row>
    <row r="1518" spans="1:6">
      <c r="A1518" s="46"/>
      <c r="B1518" s="47"/>
      <c r="C1518" s="266"/>
      <c r="D1518" s="47"/>
      <c r="E1518" s="266"/>
      <c r="F1518" s="47"/>
    </row>
    <row r="1519" spans="1:6">
      <c r="A1519" s="46"/>
      <c r="B1519" s="47"/>
      <c r="C1519" s="266"/>
      <c r="D1519" s="47"/>
      <c r="E1519" s="266"/>
      <c r="F1519" s="47"/>
    </row>
    <row r="1520" spans="1:6">
      <c r="A1520" s="46"/>
      <c r="B1520" s="47"/>
      <c r="C1520" s="266"/>
      <c r="D1520" s="47"/>
      <c r="E1520" s="266"/>
      <c r="F1520" s="47"/>
    </row>
    <row r="1521" spans="1:6">
      <c r="A1521" s="46"/>
      <c r="B1521" s="47"/>
      <c r="C1521" s="266"/>
      <c r="D1521" s="47"/>
      <c r="E1521" s="266"/>
      <c r="F1521" s="47"/>
    </row>
    <row r="1522" spans="1:6">
      <c r="A1522" s="46"/>
      <c r="B1522" s="47"/>
      <c r="C1522" s="266"/>
      <c r="D1522" s="47"/>
      <c r="E1522" s="266"/>
      <c r="F1522" s="47"/>
    </row>
    <row r="1523" spans="1:6">
      <c r="A1523" s="46"/>
      <c r="B1523" s="47"/>
      <c r="C1523" s="266"/>
      <c r="D1523" s="47"/>
      <c r="E1523" s="266"/>
      <c r="F1523" s="47"/>
    </row>
    <row r="1524" spans="1:6">
      <c r="A1524" s="46"/>
      <c r="B1524" s="47"/>
      <c r="C1524" s="266"/>
      <c r="D1524" s="47"/>
      <c r="E1524" s="266"/>
      <c r="F1524" s="47"/>
    </row>
    <row r="1525" spans="1:6">
      <c r="A1525" s="46"/>
      <c r="B1525" s="47"/>
      <c r="C1525" s="266"/>
      <c r="D1525" s="47"/>
      <c r="E1525" s="266"/>
      <c r="F1525" s="47"/>
    </row>
    <row r="1526" spans="1:6">
      <c r="A1526" s="46"/>
      <c r="B1526" s="47"/>
      <c r="C1526" s="266"/>
      <c r="D1526" s="47"/>
      <c r="E1526" s="266"/>
      <c r="F1526" s="47"/>
    </row>
    <row r="1527" spans="1:6">
      <c r="A1527" s="46"/>
      <c r="B1527" s="47"/>
      <c r="C1527" s="266"/>
      <c r="D1527" s="47"/>
      <c r="E1527" s="266"/>
      <c r="F1527" s="47"/>
    </row>
    <row r="1528" spans="1:6">
      <c r="A1528" s="46"/>
      <c r="B1528" s="47"/>
      <c r="C1528" s="266"/>
      <c r="D1528" s="47"/>
      <c r="E1528" s="266"/>
      <c r="F1528" s="47"/>
    </row>
    <row r="1529" spans="1:6">
      <c r="A1529" s="46"/>
      <c r="B1529" s="47"/>
      <c r="C1529" s="266"/>
      <c r="D1529" s="47"/>
      <c r="E1529" s="266"/>
      <c r="F1529" s="47"/>
    </row>
    <row r="1530" spans="1:6">
      <c r="A1530" s="46"/>
      <c r="B1530" s="47"/>
      <c r="C1530" s="266"/>
      <c r="D1530" s="47"/>
      <c r="E1530" s="266"/>
      <c r="F1530" s="47"/>
    </row>
    <row r="1531" spans="1:6">
      <c r="A1531" s="46"/>
      <c r="B1531" s="47"/>
      <c r="C1531" s="266"/>
      <c r="D1531" s="47"/>
      <c r="E1531" s="266"/>
      <c r="F1531" s="47"/>
    </row>
    <row r="1532" spans="1:6">
      <c r="A1532" s="46"/>
      <c r="B1532" s="47"/>
      <c r="C1532" s="266"/>
      <c r="D1532" s="47"/>
      <c r="E1532" s="266"/>
      <c r="F1532" s="47"/>
    </row>
    <row r="1533" spans="1:6">
      <c r="A1533" s="46"/>
      <c r="B1533" s="47"/>
      <c r="C1533" s="266"/>
      <c r="D1533" s="47"/>
      <c r="E1533" s="266"/>
      <c r="F1533" s="47"/>
    </row>
    <row r="1534" spans="1:6">
      <c r="A1534" s="46"/>
      <c r="B1534" s="47"/>
      <c r="C1534" s="266"/>
      <c r="D1534" s="47"/>
      <c r="E1534" s="266"/>
      <c r="F1534" s="47"/>
    </row>
    <row r="1535" spans="1:6">
      <c r="A1535" s="46"/>
      <c r="B1535" s="47"/>
      <c r="C1535" s="266"/>
      <c r="D1535" s="47"/>
      <c r="E1535" s="266"/>
      <c r="F1535" s="47"/>
    </row>
    <row r="1536" spans="1:6">
      <c r="A1536" s="46"/>
      <c r="B1536" s="47"/>
      <c r="C1536" s="266"/>
      <c r="D1536" s="47"/>
      <c r="E1536" s="266"/>
      <c r="F1536" s="47"/>
    </row>
    <row r="1537" spans="1:6">
      <c r="A1537" s="46"/>
      <c r="B1537" s="47"/>
      <c r="C1537" s="266"/>
      <c r="D1537" s="47"/>
      <c r="E1537" s="266"/>
      <c r="F1537" s="47"/>
    </row>
    <row r="1538" spans="1:6">
      <c r="A1538" s="46"/>
      <c r="B1538" s="47"/>
      <c r="C1538" s="266"/>
      <c r="D1538" s="47"/>
      <c r="E1538" s="266"/>
      <c r="F1538" s="47"/>
    </row>
    <row r="1539" spans="1:6">
      <c r="A1539" s="46"/>
      <c r="B1539" s="47"/>
      <c r="C1539" s="266"/>
      <c r="D1539" s="47"/>
      <c r="E1539" s="266"/>
      <c r="F1539" s="47"/>
    </row>
    <row r="1540" spans="1:6">
      <c r="A1540" s="46"/>
      <c r="B1540" s="47"/>
      <c r="C1540" s="266"/>
      <c r="D1540" s="47"/>
      <c r="E1540" s="266"/>
      <c r="F1540" s="47"/>
    </row>
    <row r="1541" spans="1:6">
      <c r="A1541" s="46"/>
      <c r="B1541" s="47"/>
      <c r="C1541" s="266"/>
      <c r="D1541" s="47"/>
      <c r="E1541" s="266"/>
      <c r="F1541" s="47"/>
    </row>
    <row r="1542" spans="1:6">
      <c r="A1542" s="46"/>
      <c r="B1542" s="47"/>
      <c r="C1542" s="266"/>
      <c r="D1542" s="47"/>
      <c r="E1542" s="266"/>
      <c r="F1542" s="47"/>
    </row>
    <row r="1543" spans="1:6">
      <c r="A1543" s="46"/>
      <c r="B1543" s="47"/>
      <c r="C1543" s="266"/>
      <c r="D1543" s="47"/>
      <c r="E1543" s="266"/>
      <c r="F1543" s="47"/>
    </row>
    <row r="1544" spans="1:6">
      <c r="A1544" s="46"/>
      <c r="B1544" s="47"/>
      <c r="C1544" s="266"/>
      <c r="D1544" s="47"/>
      <c r="E1544" s="266"/>
      <c r="F1544" s="47"/>
    </row>
    <row r="1545" spans="1:6">
      <c r="A1545" s="46"/>
      <c r="B1545" s="47"/>
      <c r="C1545" s="266"/>
      <c r="D1545" s="47"/>
      <c r="E1545" s="266"/>
      <c r="F1545" s="47"/>
    </row>
    <row r="1546" spans="1:6">
      <c r="A1546" s="46"/>
      <c r="B1546" s="47"/>
      <c r="C1546" s="266"/>
      <c r="D1546" s="47"/>
      <c r="E1546" s="266"/>
      <c r="F1546" s="47"/>
    </row>
    <row r="1547" spans="1:6">
      <c r="A1547" s="46"/>
      <c r="B1547" s="47"/>
      <c r="C1547" s="266"/>
      <c r="D1547" s="47"/>
      <c r="E1547" s="266"/>
      <c r="F1547" s="47"/>
    </row>
    <row r="1548" spans="1:6">
      <c r="A1548" s="46"/>
      <c r="B1548" s="47"/>
      <c r="C1548" s="266"/>
      <c r="D1548" s="47"/>
      <c r="E1548" s="266"/>
      <c r="F1548" s="47"/>
    </row>
    <row r="1549" spans="1:6">
      <c r="A1549" s="46"/>
      <c r="B1549" s="47"/>
      <c r="C1549" s="266"/>
      <c r="D1549" s="47"/>
      <c r="E1549" s="266"/>
      <c r="F1549" s="47"/>
    </row>
    <row r="1550" spans="1:6">
      <c r="A1550" s="46"/>
      <c r="B1550" s="47"/>
      <c r="C1550" s="266"/>
      <c r="D1550" s="47"/>
      <c r="E1550" s="266"/>
      <c r="F1550" s="47"/>
    </row>
    <row r="1551" spans="1:6">
      <c r="A1551" s="46"/>
      <c r="B1551" s="47"/>
      <c r="C1551" s="266"/>
      <c r="D1551" s="47"/>
      <c r="E1551" s="266"/>
      <c r="F1551" s="47"/>
    </row>
    <row r="1552" spans="1:6">
      <c r="A1552" s="46"/>
      <c r="B1552" s="47"/>
      <c r="C1552" s="266"/>
      <c r="D1552" s="47"/>
      <c r="E1552" s="266"/>
      <c r="F1552" s="47"/>
    </row>
    <row r="1553" spans="1:6">
      <c r="A1553" s="46"/>
      <c r="B1553" s="47"/>
      <c r="C1553" s="266"/>
      <c r="D1553" s="47"/>
      <c r="E1553" s="266"/>
      <c r="F1553" s="47"/>
    </row>
    <row r="1554" spans="1:6">
      <c r="A1554" s="46"/>
      <c r="B1554" s="47"/>
      <c r="C1554" s="266"/>
      <c r="D1554" s="47"/>
      <c r="E1554" s="266"/>
      <c r="F1554" s="47"/>
    </row>
    <row r="1555" spans="1:6">
      <c r="A1555" s="46"/>
      <c r="B1555" s="47"/>
      <c r="C1555" s="266"/>
      <c r="D1555" s="47"/>
      <c r="E1555" s="266"/>
      <c r="F1555" s="47"/>
    </row>
    <row r="1556" spans="1:6">
      <c r="A1556" s="46"/>
      <c r="B1556" s="47"/>
      <c r="C1556" s="266"/>
      <c r="D1556" s="47"/>
      <c r="E1556" s="266"/>
      <c r="F1556" s="47"/>
    </row>
    <row r="1557" spans="1:6">
      <c r="A1557" s="46"/>
      <c r="B1557" s="47"/>
      <c r="C1557" s="266"/>
      <c r="D1557" s="47"/>
      <c r="E1557" s="266"/>
      <c r="F1557" s="47"/>
    </row>
    <row r="1558" spans="1:6">
      <c r="A1558" s="46"/>
      <c r="B1558" s="47"/>
      <c r="C1558" s="266"/>
      <c r="D1558" s="47"/>
      <c r="E1558" s="266"/>
      <c r="F1558" s="47"/>
    </row>
    <row r="1559" spans="1:6">
      <c r="A1559" s="46"/>
      <c r="B1559" s="47"/>
      <c r="C1559" s="266"/>
      <c r="D1559" s="47"/>
      <c r="E1559" s="266"/>
      <c r="F1559" s="47"/>
    </row>
    <row r="1560" spans="1:6">
      <c r="A1560" s="46"/>
      <c r="B1560" s="47"/>
      <c r="C1560" s="266"/>
      <c r="D1560" s="47"/>
      <c r="E1560" s="266"/>
      <c r="F1560" s="47"/>
    </row>
    <row r="1561" spans="1:6">
      <c r="A1561" s="46"/>
      <c r="B1561" s="47"/>
      <c r="C1561" s="266"/>
      <c r="D1561" s="47"/>
      <c r="E1561" s="266"/>
      <c r="F1561" s="47"/>
    </row>
    <row r="1562" spans="1:6">
      <c r="A1562" s="46"/>
      <c r="B1562" s="47"/>
      <c r="C1562" s="266"/>
      <c r="D1562" s="47"/>
      <c r="E1562" s="266"/>
      <c r="F1562" s="47"/>
    </row>
    <row r="1563" spans="1:6">
      <c r="A1563" s="46"/>
      <c r="B1563" s="47"/>
      <c r="C1563" s="266"/>
      <c r="D1563" s="47"/>
      <c r="E1563" s="266"/>
      <c r="F1563" s="47"/>
    </row>
    <row r="1564" spans="1:6">
      <c r="A1564" s="46"/>
      <c r="B1564" s="47"/>
      <c r="C1564" s="266"/>
      <c r="D1564" s="47"/>
      <c r="E1564" s="266"/>
      <c r="F1564" s="47"/>
    </row>
    <row r="1565" spans="1:6">
      <c r="A1565" s="46"/>
      <c r="B1565" s="47"/>
      <c r="C1565" s="266"/>
      <c r="D1565" s="47"/>
      <c r="E1565" s="266"/>
      <c r="F1565" s="47"/>
    </row>
    <row r="1566" spans="1:6">
      <c r="A1566" s="46"/>
      <c r="B1566" s="47"/>
      <c r="C1566" s="266"/>
      <c r="D1566" s="47"/>
      <c r="E1566" s="266"/>
      <c r="F1566" s="47"/>
    </row>
    <row r="1567" spans="1:6">
      <c r="A1567" s="46"/>
      <c r="B1567" s="47"/>
      <c r="C1567" s="266"/>
      <c r="D1567" s="47"/>
      <c r="E1567" s="266"/>
      <c r="F1567" s="47"/>
    </row>
    <row r="1568" spans="1:6">
      <c r="A1568" s="46"/>
      <c r="B1568" s="47"/>
      <c r="C1568" s="266"/>
      <c r="D1568" s="47"/>
      <c r="E1568" s="266"/>
      <c r="F1568" s="47"/>
    </row>
    <row r="1569" spans="1:6">
      <c r="A1569" s="46"/>
      <c r="B1569" s="47"/>
      <c r="C1569" s="266"/>
      <c r="D1569" s="47"/>
      <c r="E1569" s="266"/>
      <c r="F1569" s="47"/>
    </row>
    <row r="1570" spans="1:6">
      <c r="A1570" s="46"/>
      <c r="B1570" s="47"/>
      <c r="C1570" s="266"/>
      <c r="D1570" s="47"/>
      <c r="E1570" s="266"/>
      <c r="F1570" s="47"/>
    </row>
    <row r="1571" spans="1:6">
      <c r="A1571" s="46"/>
      <c r="B1571" s="47"/>
      <c r="C1571" s="266"/>
      <c r="D1571" s="47"/>
      <c r="E1571" s="266"/>
      <c r="F1571" s="47"/>
    </row>
    <row r="1572" spans="1:6">
      <c r="A1572" s="46"/>
      <c r="B1572" s="47"/>
      <c r="C1572" s="266"/>
      <c r="D1572" s="47"/>
      <c r="E1572" s="266"/>
      <c r="F1572" s="47"/>
    </row>
    <row r="1573" spans="1:6">
      <c r="A1573" s="46"/>
      <c r="B1573" s="47"/>
      <c r="C1573" s="266"/>
      <c r="D1573" s="47"/>
      <c r="E1573" s="266"/>
      <c r="F1573" s="47"/>
    </row>
    <row r="1574" spans="1:6">
      <c r="A1574" s="46"/>
      <c r="B1574" s="47"/>
      <c r="C1574" s="266"/>
      <c r="D1574" s="47"/>
      <c r="E1574" s="266"/>
      <c r="F1574" s="47"/>
    </row>
    <row r="1575" spans="1:6">
      <c r="A1575" s="46"/>
      <c r="B1575" s="47"/>
      <c r="C1575" s="266"/>
      <c r="D1575" s="47"/>
      <c r="E1575" s="266"/>
      <c r="F1575" s="47"/>
    </row>
    <row r="1576" spans="1:6">
      <c r="A1576" s="46"/>
      <c r="B1576" s="47"/>
      <c r="C1576" s="266"/>
      <c r="D1576" s="47"/>
      <c r="E1576" s="266"/>
      <c r="F1576" s="47"/>
    </row>
    <row r="1577" spans="1:6">
      <c r="A1577" s="46"/>
      <c r="B1577" s="47"/>
      <c r="C1577" s="266"/>
      <c r="D1577" s="47"/>
      <c r="E1577" s="266"/>
      <c r="F1577" s="47"/>
    </row>
    <row r="1578" spans="1:6">
      <c r="A1578" s="46"/>
      <c r="B1578" s="47"/>
      <c r="C1578" s="266"/>
      <c r="D1578" s="47"/>
      <c r="E1578" s="266"/>
      <c r="F1578" s="47"/>
    </row>
    <row r="1579" spans="1:6">
      <c r="A1579" s="46"/>
      <c r="B1579" s="47"/>
      <c r="C1579" s="266"/>
      <c r="D1579" s="47"/>
      <c r="E1579" s="266"/>
      <c r="F1579" s="47"/>
    </row>
    <row r="1580" spans="1:6">
      <c r="A1580" s="46"/>
      <c r="B1580" s="47"/>
      <c r="C1580" s="266"/>
      <c r="D1580" s="47"/>
      <c r="E1580" s="266"/>
      <c r="F1580" s="47"/>
    </row>
    <row r="1581" spans="1:6">
      <c r="A1581" s="46"/>
      <c r="B1581" s="47"/>
      <c r="C1581" s="266"/>
      <c r="D1581" s="47"/>
      <c r="E1581" s="266"/>
      <c r="F1581" s="47"/>
    </row>
    <row r="1582" spans="1:6">
      <c r="A1582" s="46"/>
      <c r="B1582" s="47"/>
      <c r="C1582" s="266"/>
      <c r="D1582" s="47"/>
      <c r="E1582" s="266"/>
      <c r="F1582" s="47"/>
    </row>
    <row r="1583" spans="1:6">
      <c r="A1583" s="46"/>
      <c r="B1583" s="47"/>
      <c r="C1583" s="266"/>
      <c r="D1583" s="47"/>
      <c r="E1583" s="266"/>
      <c r="F1583" s="47"/>
    </row>
    <row r="1584" spans="1:6">
      <c r="A1584" s="46"/>
      <c r="B1584" s="47"/>
      <c r="C1584" s="266"/>
      <c r="D1584" s="47"/>
      <c r="E1584" s="266"/>
      <c r="F1584" s="47"/>
    </row>
    <row r="1585" spans="1:6">
      <c r="A1585" s="46"/>
      <c r="B1585" s="47"/>
      <c r="C1585" s="266"/>
      <c r="D1585" s="47"/>
      <c r="E1585" s="266"/>
      <c r="F1585" s="47"/>
    </row>
    <row r="1586" spans="1:6">
      <c r="A1586" s="46"/>
      <c r="B1586" s="47"/>
      <c r="C1586" s="266"/>
      <c r="D1586" s="47"/>
      <c r="E1586" s="266"/>
      <c r="F1586" s="47"/>
    </row>
    <row r="1587" spans="1:6">
      <c r="A1587" s="46"/>
      <c r="B1587" s="47"/>
      <c r="C1587" s="266"/>
      <c r="D1587" s="47"/>
      <c r="E1587" s="266"/>
      <c r="F1587" s="47"/>
    </row>
    <row r="1588" spans="1:6">
      <c r="A1588" s="46"/>
      <c r="B1588" s="47"/>
      <c r="C1588" s="266"/>
      <c r="D1588" s="47"/>
      <c r="E1588" s="266"/>
      <c r="F1588" s="47"/>
    </row>
    <row r="1589" spans="1:6">
      <c r="A1589" s="46"/>
      <c r="B1589" s="47"/>
      <c r="C1589" s="266"/>
      <c r="D1589" s="47"/>
      <c r="E1589" s="266"/>
      <c r="F1589" s="47"/>
    </row>
    <row r="1590" spans="1:6">
      <c r="A1590" s="46"/>
      <c r="B1590" s="47"/>
      <c r="C1590" s="266"/>
      <c r="D1590" s="47"/>
      <c r="E1590" s="266"/>
      <c r="F1590" s="47"/>
    </row>
    <row r="1591" spans="1:6">
      <c r="A1591" s="46"/>
      <c r="B1591" s="47"/>
      <c r="C1591" s="266"/>
      <c r="D1591" s="47"/>
      <c r="E1591" s="266"/>
      <c r="F1591" s="47"/>
    </row>
    <row r="1592" spans="1:6">
      <c r="A1592" s="46"/>
      <c r="B1592" s="47"/>
      <c r="C1592" s="266"/>
      <c r="D1592" s="47"/>
      <c r="E1592" s="266"/>
      <c r="F1592" s="47"/>
    </row>
    <row r="1593" spans="1:6">
      <c r="A1593" s="46"/>
      <c r="B1593" s="47"/>
      <c r="C1593" s="266"/>
      <c r="D1593" s="47"/>
      <c r="E1593" s="266"/>
      <c r="F1593" s="47"/>
    </row>
    <row r="1594" spans="1:6">
      <c r="A1594" s="46"/>
      <c r="B1594" s="47"/>
      <c r="C1594" s="266"/>
      <c r="D1594" s="47"/>
      <c r="E1594" s="266"/>
      <c r="F1594" s="47"/>
    </row>
    <row r="1595" spans="1:6">
      <c r="A1595" s="46"/>
      <c r="B1595" s="47"/>
      <c r="C1595" s="266"/>
      <c r="D1595" s="47"/>
      <c r="E1595" s="266"/>
      <c r="F1595" s="47"/>
    </row>
    <row r="1596" spans="1:6">
      <c r="A1596" s="46"/>
      <c r="B1596" s="47"/>
      <c r="C1596" s="266"/>
      <c r="D1596" s="47"/>
      <c r="E1596" s="266"/>
      <c r="F1596" s="47"/>
    </row>
    <row r="1597" spans="1:6">
      <c r="A1597" s="46"/>
      <c r="B1597" s="47"/>
      <c r="C1597" s="266"/>
      <c r="D1597" s="47"/>
      <c r="E1597" s="266"/>
      <c r="F1597" s="47"/>
    </row>
    <row r="1598" spans="1:6">
      <c r="A1598" s="46"/>
      <c r="B1598" s="47"/>
      <c r="C1598" s="266"/>
      <c r="D1598" s="47"/>
      <c r="E1598" s="266"/>
      <c r="F1598" s="47"/>
    </row>
    <row r="1599" spans="1:6">
      <c r="A1599" s="46"/>
      <c r="B1599" s="47"/>
      <c r="C1599" s="266"/>
      <c r="D1599" s="47"/>
      <c r="E1599" s="266"/>
      <c r="F1599" s="47"/>
    </row>
    <row r="1600" spans="1:6">
      <c r="A1600" s="46"/>
      <c r="B1600" s="47"/>
      <c r="C1600" s="266"/>
      <c r="D1600" s="47"/>
      <c r="E1600" s="266"/>
      <c r="F1600" s="47"/>
    </row>
    <row r="1601" spans="1:6">
      <c r="A1601" s="46"/>
      <c r="B1601" s="47"/>
      <c r="C1601" s="266"/>
      <c r="D1601" s="47"/>
      <c r="E1601" s="266"/>
      <c r="F1601" s="47"/>
    </row>
    <row r="1602" spans="1:6">
      <c r="A1602" s="46"/>
      <c r="B1602" s="47"/>
      <c r="C1602" s="266"/>
      <c r="D1602" s="47"/>
      <c r="E1602" s="266"/>
      <c r="F1602" s="47"/>
    </row>
    <row r="1603" spans="1:6">
      <c r="A1603" s="46"/>
      <c r="B1603" s="47"/>
      <c r="C1603" s="266"/>
      <c r="D1603" s="47"/>
      <c r="E1603" s="266"/>
      <c r="F1603" s="47"/>
    </row>
    <row r="1604" spans="1:6">
      <c r="A1604" s="46"/>
      <c r="B1604" s="47"/>
      <c r="C1604" s="266"/>
      <c r="D1604" s="47"/>
      <c r="E1604" s="266"/>
      <c r="F1604" s="47"/>
    </row>
    <row r="1605" spans="1:6">
      <c r="A1605" s="46"/>
      <c r="B1605" s="47"/>
      <c r="C1605" s="266"/>
      <c r="D1605" s="47"/>
      <c r="E1605" s="266"/>
      <c r="F1605" s="47"/>
    </row>
    <row r="1606" spans="1:6">
      <c r="A1606" s="46"/>
      <c r="B1606" s="47"/>
      <c r="C1606" s="266"/>
      <c r="D1606" s="47"/>
      <c r="E1606" s="266"/>
      <c r="F1606" s="47"/>
    </row>
    <row r="1607" spans="1:6">
      <c r="A1607" s="46"/>
      <c r="B1607" s="47"/>
      <c r="C1607" s="266"/>
      <c r="D1607" s="47"/>
      <c r="E1607" s="266"/>
      <c r="F1607" s="47"/>
    </row>
    <row r="1608" spans="1:6">
      <c r="A1608" s="46"/>
      <c r="B1608" s="47"/>
      <c r="C1608" s="266"/>
      <c r="D1608" s="47"/>
      <c r="E1608" s="266"/>
      <c r="F1608" s="47"/>
    </row>
    <row r="1609" spans="1:6">
      <c r="A1609" s="46"/>
      <c r="B1609" s="47"/>
      <c r="C1609" s="266"/>
      <c r="D1609" s="47"/>
      <c r="E1609" s="266"/>
      <c r="F1609" s="47"/>
    </row>
    <row r="1610" spans="1:6">
      <c r="A1610" s="46"/>
      <c r="B1610" s="47"/>
      <c r="C1610" s="266"/>
      <c r="D1610" s="47"/>
      <c r="E1610" s="266"/>
      <c r="F1610" s="47"/>
    </row>
    <row r="1611" spans="1:6">
      <c r="A1611" s="46"/>
      <c r="B1611" s="47"/>
      <c r="C1611" s="266"/>
      <c r="D1611" s="47"/>
      <c r="E1611" s="266"/>
      <c r="F1611" s="47"/>
    </row>
    <row r="1612" spans="1:6">
      <c r="A1612" s="46"/>
      <c r="B1612" s="47"/>
      <c r="C1612" s="266"/>
      <c r="D1612" s="47"/>
      <c r="E1612" s="266"/>
      <c r="F1612" s="47"/>
    </row>
    <row r="1613" spans="1:6">
      <c r="A1613" s="46"/>
      <c r="B1613" s="47"/>
      <c r="C1613" s="266"/>
      <c r="D1613" s="47"/>
      <c r="E1613" s="266"/>
      <c r="F1613" s="47"/>
    </row>
    <row r="1614" spans="1:6">
      <c r="A1614" s="46"/>
      <c r="B1614" s="47"/>
      <c r="C1614" s="266"/>
      <c r="D1614" s="47"/>
      <c r="E1614" s="266"/>
      <c r="F1614" s="47"/>
    </row>
    <row r="1615" spans="1:6">
      <c r="A1615" s="46"/>
      <c r="B1615" s="47"/>
      <c r="C1615" s="266"/>
      <c r="D1615" s="47"/>
      <c r="E1615" s="266"/>
      <c r="F1615" s="47"/>
    </row>
    <row r="1616" spans="1:6">
      <c r="A1616" s="46"/>
      <c r="B1616" s="47"/>
      <c r="C1616" s="266"/>
      <c r="D1616" s="47"/>
      <c r="E1616" s="266"/>
      <c r="F1616" s="47"/>
    </row>
    <row r="1617" spans="1:6">
      <c r="A1617" s="46"/>
      <c r="B1617" s="47"/>
      <c r="C1617" s="266"/>
      <c r="D1617" s="47"/>
      <c r="E1617" s="266"/>
      <c r="F1617" s="47"/>
    </row>
    <row r="1618" spans="1:6">
      <c r="A1618" s="46"/>
      <c r="B1618" s="47"/>
      <c r="C1618" s="266"/>
      <c r="D1618" s="47"/>
      <c r="E1618" s="266"/>
      <c r="F1618" s="47"/>
    </row>
    <row r="1619" spans="1:6">
      <c r="A1619" s="46"/>
      <c r="B1619" s="47"/>
      <c r="C1619" s="266"/>
      <c r="D1619" s="47"/>
      <c r="E1619" s="266"/>
      <c r="F1619" s="47"/>
    </row>
    <row r="1620" spans="1:6">
      <c r="A1620" s="46"/>
      <c r="B1620" s="47"/>
      <c r="C1620" s="266"/>
      <c r="D1620" s="47"/>
      <c r="E1620" s="266"/>
      <c r="F1620" s="47"/>
    </row>
    <row r="1621" spans="1:6">
      <c r="A1621" s="46"/>
      <c r="B1621" s="47"/>
      <c r="C1621" s="266"/>
      <c r="D1621" s="47"/>
      <c r="E1621" s="266"/>
      <c r="F1621" s="47"/>
    </row>
    <row r="1622" spans="1:6">
      <c r="A1622" s="46"/>
      <c r="B1622" s="47"/>
      <c r="C1622" s="266"/>
      <c r="D1622" s="47"/>
      <c r="E1622" s="266"/>
      <c r="F1622" s="47"/>
    </row>
    <row r="1623" spans="1:6">
      <c r="A1623" s="46"/>
      <c r="B1623" s="47"/>
      <c r="C1623" s="266"/>
      <c r="D1623" s="47"/>
      <c r="E1623" s="266"/>
      <c r="F1623" s="47"/>
    </row>
    <row r="1624" spans="1:6">
      <c r="A1624" s="46"/>
      <c r="B1624" s="47"/>
      <c r="C1624" s="266"/>
      <c r="D1624" s="47"/>
      <c r="E1624" s="266"/>
      <c r="F1624" s="47"/>
    </row>
    <row r="1625" spans="1:6">
      <c r="A1625" s="46"/>
      <c r="B1625" s="47"/>
      <c r="C1625" s="266"/>
      <c r="D1625" s="47"/>
      <c r="E1625" s="266"/>
      <c r="F1625" s="47"/>
    </row>
    <row r="1626" spans="1:6">
      <c r="A1626" s="46"/>
      <c r="B1626" s="47"/>
      <c r="C1626" s="266"/>
      <c r="D1626" s="47"/>
      <c r="E1626" s="266"/>
      <c r="F1626" s="47"/>
    </row>
    <row r="1627" spans="1:6">
      <c r="A1627" s="46"/>
      <c r="B1627" s="47"/>
      <c r="C1627" s="266"/>
      <c r="D1627" s="47"/>
      <c r="E1627" s="266"/>
      <c r="F1627" s="47"/>
    </row>
    <row r="1628" spans="1:6">
      <c r="A1628" s="46"/>
      <c r="B1628" s="47"/>
      <c r="C1628" s="266"/>
      <c r="D1628" s="47"/>
      <c r="E1628" s="266"/>
      <c r="F1628" s="47"/>
    </row>
    <row r="1629" spans="1:6">
      <c r="A1629" s="46"/>
      <c r="B1629" s="47"/>
      <c r="C1629" s="266"/>
      <c r="D1629" s="47"/>
      <c r="E1629" s="266"/>
      <c r="F1629" s="47"/>
    </row>
    <row r="1630" spans="1:6">
      <c r="A1630" s="46"/>
      <c r="B1630" s="47"/>
      <c r="C1630" s="266"/>
      <c r="D1630" s="47"/>
      <c r="E1630" s="266"/>
      <c r="F1630" s="47"/>
    </row>
    <row r="1631" spans="1:6">
      <c r="A1631" s="46"/>
      <c r="B1631" s="47"/>
      <c r="C1631" s="266"/>
      <c r="D1631" s="47"/>
      <c r="E1631" s="266"/>
      <c r="F1631" s="47"/>
    </row>
    <row r="1632" spans="1:6">
      <c r="A1632" s="46"/>
      <c r="B1632" s="47"/>
      <c r="C1632" s="266"/>
      <c r="D1632" s="47"/>
      <c r="E1632" s="266"/>
      <c r="F1632" s="47"/>
    </row>
    <row r="1633" spans="1:6">
      <c r="A1633" s="46"/>
      <c r="B1633" s="47"/>
      <c r="C1633" s="266"/>
      <c r="D1633" s="47"/>
      <c r="E1633" s="266"/>
      <c r="F1633" s="47"/>
    </row>
    <row r="1634" spans="1:6">
      <c r="A1634" s="46"/>
      <c r="B1634" s="47"/>
      <c r="C1634" s="266"/>
      <c r="D1634" s="47"/>
      <c r="E1634" s="266"/>
      <c r="F1634" s="47"/>
    </row>
    <row r="1635" spans="1:6">
      <c r="A1635" s="46"/>
      <c r="B1635" s="47"/>
      <c r="C1635" s="266"/>
      <c r="D1635" s="47"/>
      <c r="E1635" s="266"/>
      <c r="F1635" s="47"/>
    </row>
    <row r="1636" spans="1:6">
      <c r="A1636" s="46"/>
      <c r="B1636" s="47"/>
      <c r="C1636" s="266"/>
      <c r="D1636" s="47"/>
      <c r="E1636" s="266"/>
      <c r="F1636" s="47"/>
    </row>
    <row r="1637" spans="1:6">
      <c r="A1637" s="46"/>
      <c r="B1637" s="47"/>
      <c r="C1637" s="266"/>
      <c r="D1637" s="47"/>
      <c r="E1637" s="266"/>
      <c r="F1637" s="47"/>
    </row>
    <row r="1638" spans="1:6">
      <c r="A1638" s="46"/>
      <c r="B1638" s="47"/>
      <c r="C1638" s="266"/>
      <c r="D1638" s="47"/>
      <c r="E1638" s="266"/>
      <c r="F1638" s="47"/>
    </row>
    <row r="1639" spans="1:6">
      <c r="A1639" s="46"/>
      <c r="B1639" s="47"/>
      <c r="C1639" s="266"/>
      <c r="D1639" s="47"/>
      <c r="E1639" s="266"/>
      <c r="F1639" s="47"/>
    </row>
    <row r="1640" spans="1:6">
      <c r="A1640" s="46"/>
      <c r="B1640" s="47"/>
      <c r="C1640" s="266"/>
      <c r="D1640" s="47"/>
      <c r="E1640" s="266"/>
      <c r="F1640" s="47"/>
    </row>
    <row r="1641" spans="1:6">
      <c r="A1641" s="46"/>
      <c r="B1641" s="47"/>
      <c r="C1641" s="266"/>
      <c r="D1641" s="47"/>
      <c r="E1641" s="266"/>
      <c r="F1641" s="47"/>
    </row>
    <row r="1642" spans="1:6">
      <c r="A1642" s="46"/>
      <c r="B1642" s="47"/>
      <c r="C1642" s="266"/>
      <c r="D1642" s="47"/>
      <c r="E1642" s="266"/>
      <c r="F1642" s="47"/>
    </row>
    <row r="1643" spans="1:6">
      <c r="A1643" s="46"/>
      <c r="B1643" s="47"/>
      <c r="C1643" s="266"/>
      <c r="D1643" s="47"/>
      <c r="E1643" s="266"/>
      <c r="F1643" s="47"/>
    </row>
    <row r="1644" spans="1:6">
      <c r="A1644" s="46"/>
      <c r="B1644" s="47"/>
      <c r="C1644" s="266"/>
      <c r="D1644" s="47"/>
      <c r="E1644" s="266"/>
      <c r="F1644" s="47"/>
    </row>
    <row r="1645" spans="1:6">
      <c r="A1645" s="46"/>
      <c r="B1645" s="47"/>
      <c r="C1645" s="266"/>
      <c r="D1645" s="47"/>
      <c r="E1645" s="266"/>
      <c r="F1645" s="47"/>
    </row>
    <row r="1646" spans="1:6">
      <c r="A1646" s="46"/>
      <c r="B1646" s="47"/>
      <c r="C1646" s="266"/>
      <c r="D1646" s="47"/>
      <c r="E1646" s="266"/>
      <c r="F1646" s="47"/>
    </row>
    <row r="1647" spans="1:6">
      <c r="A1647" s="46"/>
      <c r="B1647" s="47"/>
      <c r="C1647" s="266"/>
      <c r="D1647" s="47"/>
      <c r="E1647" s="266"/>
      <c r="F1647" s="47"/>
    </row>
    <row r="1648" spans="1:6">
      <c r="A1648" s="46"/>
      <c r="B1648" s="47"/>
      <c r="C1648" s="266"/>
      <c r="D1648" s="47"/>
      <c r="E1648" s="266"/>
      <c r="F1648" s="47"/>
    </row>
    <row r="1649" spans="1:6">
      <c r="A1649" s="46"/>
      <c r="B1649" s="47"/>
      <c r="C1649" s="266"/>
      <c r="D1649" s="47"/>
      <c r="E1649" s="266"/>
      <c r="F1649" s="47"/>
    </row>
    <row r="1650" spans="1:6">
      <c r="A1650" s="46"/>
      <c r="B1650" s="47"/>
      <c r="C1650" s="266"/>
      <c r="D1650" s="47"/>
      <c r="E1650" s="266"/>
      <c r="F1650" s="47"/>
    </row>
    <row r="1651" spans="1:6">
      <c r="A1651" s="46"/>
      <c r="B1651" s="47"/>
      <c r="C1651" s="266"/>
      <c r="D1651" s="47"/>
      <c r="E1651" s="266"/>
      <c r="F1651" s="47"/>
    </row>
    <row r="1652" spans="1:6">
      <c r="A1652" s="46"/>
      <c r="B1652" s="47"/>
      <c r="C1652" s="266"/>
      <c r="D1652" s="47"/>
      <c r="E1652" s="266"/>
      <c r="F1652" s="47"/>
    </row>
    <row r="1653" spans="1:6">
      <c r="A1653" s="46"/>
      <c r="B1653" s="47"/>
      <c r="C1653" s="266"/>
      <c r="D1653" s="47"/>
      <c r="E1653" s="266"/>
      <c r="F1653" s="47"/>
    </row>
    <row r="1654" spans="1:6">
      <c r="A1654" s="46"/>
      <c r="B1654" s="47"/>
      <c r="C1654" s="266"/>
      <c r="D1654" s="47"/>
      <c r="E1654" s="266"/>
      <c r="F1654" s="47"/>
    </row>
    <row r="1655" spans="1:6">
      <c r="A1655" s="46"/>
      <c r="B1655" s="47"/>
      <c r="C1655" s="266"/>
      <c r="D1655" s="47"/>
      <c r="E1655" s="266"/>
      <c r="F1655" s="47"/>
    </row>
    <row r="1656" spans="1:6">
      <c r="A1656" s="46"/>
      <c r="B1656" s="47"/>
      <c r="C1656" s="266"/>
      <c r="D1656" s="47"/>
      <c r="E1656" s="266"/>
      <c r="F1656" s="47"/>
    </row>
    <row r="1657" spans="1:6">
      <c r="A1657" s="46"/>
      <c r="B1657" s="47"/>
      <c r="C1657" s="266"/>
      <c r="D1657" s="47"/>
      <c r="E1657" s="266"/>
      <c r="F1657" s="47"/>
    </row>
    <row r="1658" spans="1:6">
      <c r="A1658" s="46"/>
      <c r="B1658" s="47"/>
      <c r="C1658" s="266"/>
      <c r="D1658" s="47"/>
      <c r="E1658" s="266"/>
      <c r="F1658" s="47"/>
    </row>
    <row r="1659" spans="1:6">
      <c r="A1659" s="46"/>
      <c r="B1659" s="47"/>
      <c r="C1659" s="266"/>
      <c r="D1659" s="47"/>
      <c r="E1659" s="266"/>
      <c r="F1659" s="47"/>
    </row>
    <row r="1660" spans="1:6">
      <c r="A1660" s="46"/>
      <c r="B1660" s="47"/>
      <c r="C1660" s="266"/>
      <c r="D1660" s="47"/>
      <c r="E1660" s="266"/>
      <c r="F1660" s="47"/>
    </row>
    <row r="1661" spans="1:6">
      <c r="A1661" s="46"/>
      <c r="B1661" s="47"/>
      <c r="C1661" s="266"/>
      <c r="D1661" s="47"/>
      <c r="E1661" s="266"/>
      <c r="F1661" s="47"/>
    </row>
    <row r="1662" spans="1:6">
      <c r="A1662" s="46"/>
      <c r="B1662" s="47"/>
      <c r="C1662" s="266"/>
      <c r="D1662" s="47"/>
      <c r="E1662" s="266"/>
      <c r="F1662" s="47"/>
    </row>
    <row r="1663" spans="1:6">
      <c r="A1663" s="46"/>
      <c r="B1663" s="47"/>
      <c r="C1663" s="266"/>
      <c r="D1663" s="47"/>
      <c r="E1663" s="266"/>
      <c r="F1663" s="47"/>
    </row>
    <row r="1664" spans="1:6">
      <c r="A1664" s="46"/>
      <c r="B1664" s="47"/>
      <c r="C1664" s="266"/>
      <c r="D1664" s="47"/>
      <c r="E1664" s="266"/>
      <c r="F1664" s="47"/>
    </row>
    <row r="1665" spans="1:6">
      <c r="A1665" s="46"/>
      <c r="B1665" s="47"/>
      <c r="C1665" s="266"/>
      <c r="D1665" s="47"/>
      <c r="E1665" s="266"/>
      <c r="F1665" s="47"/>
    </row>
    <row r="1666" spans="1:6">
      <c r="A1666" s="46"/>
      <c r="B1666" s="47"/>
      <c r="C1666" s="266"/>
      <c r="D1666" s="47"/>
      <c r="E1666" s="266"/>
      <c r="F1666" s="47"/>
    </row>
    <row r="1667" spans="1:6">
      <c r="A1667" s="46"/>
      <c r="B1667" s="47"/>
      <c r="C1667" s="266"/>
      <c r="D1667" s="47"/>
      <c r="E1667" s="266"/>
      <c r="F1667" s="47"/>
    </row>
    <row r="1668" spans="1:6">
      <c r="A1668" s="46"/>
      <c r="B1668" s="47"/>
      <c r="C1668" s="266"/>
      <c r="D1668" s="47"/>
      <c r="E1668" s="266"/>
      <c r="F1668" s="47"/>
    </row>
    <row r="1669" spans="1:6">
      <c r="A1669" s="46"/>
      <c r="B1669" s="47"/>
      <c r="C1669" s="266"/>
      <c r="D1669" s="47"/>
      <c r="E1669" s="266"/>
      <c r="F1669" s="47"/>
    </row>
    <row r="1670" spans="1:6">
      <c r="A1670" s="46"/>
      <c r="B1670" s="47"/>
      <c r="C1670" s="266"/>
      <c r="D1670" s="47"/>
      <c r="E1670" s="266"/>
      <c r="F1670" s="47"/>
    </row>
    <row r="1671" spans="1:6">
      <c r="A1671" s="46"/>
      <c r="B1671" s="47"/>
      <c r="C1671" s="266"/>
      <c r="D1671" s="47"/>
      <c r="E1671" s="266"/>
      <c r="F1671" s="47"/>
    </row>
    <row r="1672" spans="1:6">
      <c r="A1672" s="46"/>
      <c r="B1672" s="47"/>
      <c r="C1672" s="266"/>
      <c r="D1672" s="47"/>
      <c r="E1672" s="266"/>
      <c r="F1672" s="47"/>
    </row>
    <row r="1673" spans="1:6">
      <c r="A1673" s="46"/>
      <c r="B1673" s="47"/>
      <c r="C1673" s="266"/>
      <c r="D1673" s="47"/>
      <c r="E1673" s="266"/>
      <c r="F1673" s="47"/>
    </row>
    <row r="1674" spans="1:6">
      <c r="A1674" s="46"/>
      <c r="B1674" s="47"/>
      <c r="C1674" s="266"/>
      <c r="D1674" s="47"/>
      <c r="E1674" s="266"/>
      <c r="F1674" s="47"/>
    </row>
    <row r="1675" spans="1:6">
      <c r="A1675" s="46"/>
      <c r="B1675" s="47"/>
      <c r="C1675" s="266"/>
      <c r="D1675" s="47"/>
      <c r="E1675" s="266"/>
      <c r="F1675" s="47"/>
    </row>
    <row r="1676" spans="1:6">
      <c r="A1676" s="46"/>
      <c r="B1676" s="47"/>
      <c r="C1676" s="266"/>
      <c r="D1676" s="47"/>
      <c r="E1676" s="266"/>
      <c r="F1676" s="47"/>
    </row>
    <row r="1677" spans="1:6">
      <c r="A1677" s="46"/>
      <c r="B1677" s="47"/>
      <c r="C1677" s="266"/>
      <c r="D1677" s="47"/>
      <c r="E1677" s="266"/>
      <c r="F1677" s="47"/>
    </row>
    <row r="1678" spans="1:6">
      <c r="A1678" s="46"/>
      <c r="B1678" s="47"/>
      <c r="C1678" s="266"/>
      <c r="D1678" s="47"/>
      <c r="E1678" s="266"/>
      <c r="F1678" s="47"/>
    </row>
    <row r="1679" spans="1:6">
      <c r="A1679" s="46"/>
      <c r="B1679" s="47"/>
      <c r="C1679" s="266"/>
      <c r="D1679" s="47"/>
      <c r="E1679" s="266"/>
      <c r="F1679" s="47"/>
    </row>
    <row r="1680" spans="1:6">
      <c r="A1680" s="46"/>
      <c r="B1680" s="47"/>
      <c r="C1680" s="266"/>
      <c r="D1680" s="47"/>
      <c r="E1680" s="266"/>
      <c r="F1680" s="47"/>
    </row>
    <row r="1681" spans="1:6">
      <c r="A1681" s="46"/>
      <c r="B1681" s="47"/>
      <c r="C1681" s="266"/>
      <c r="D1681" s="47"/>
      <c r="E1681" s="266"/>
      <c r="F1681" s="47"/>
    </row>
    <row r="1682" spans="1:6">
      <c r="A1682" s="46"/>
      <c r="B1682" s="47"/>
      <c r="C1682" s="266"/>
      <c r="D1682" s="47"/>
      <c r="E1682" s="266"/>
      <c r="F1682" s="47"/>
    </row>
    <row r="1683" spans="1:6">
      <c r="A1683" s="46"/>
      <c r="B1683" s="47"/>
      <c r="C1683" s="266"/>
      <c r="D1683" s="47"/>
      <c r="E1683" s="266"/>
      <c r="F1683" s="47"/>
    </row>
    <row r="1684" spans="1:6">
      <c r="A1684" s="46"/>
      <c r="B1684" s="47"/>
      <c r="C1684" s="266"/>
      <c r="D1684" s="47"/>
      <c r="E1684" s="266"/>
      <c r="F1684" s="47"/>
    </row>
    <row r="1685" spans="1:6">
      <c r="A1685" s="46"/>
      <c r="B1685" s="47"/>
      <c r="C1685" s="266"/>
      <c r="D1685" s="47"/>
      <c r="E1685" s="266"/>
      <c r="F1685" s="47"/>
    </row>
    <row r="1686" spans="1:6">
      <c r="A1686" s="46"/>
      <c r="B1686" s="47"/>
      <c r="C1686" s="266"/>
      <c r="D1686" s="47"/>
      <c r="E1686" s="266"/>
      <c r="F1686" s="47"/>
    </row>
    <row r="1687" spans="1:6">
      <c r="A1687" s="46"/>
      <c r="B1687" s="47"/>
      <c r="C1687" s="266"/>
      <c r="D1687" s="47"/>
      <c r="E1687" s="266"/>
      <c r="F1687" s="47"/>
    </row>
    <row r="1688" spans="1:6">
      <c r="A1688" s="46"/>
      <c r="B1688" s="47"/>
      <c r="C1688" s="266"/>
      <c r="D1688" s="47"/>
      <c r="E1688" s="266"/>
      <c r="F1688" s="47"/>
    </row>
    <row r="1689" spans="1:6">
      <c r="A1689" s="46"/>
      <c r="B1689" s="47"/>
      <c r="C1689" s="266"/>
      <c r="D1689" s="47"/>
      <c r="E1689" s="266"/>
      <c r="F1689" s="47"/>
    </row>
    <row r="1690" spans="1:6">
      <c r="A1690" s="46"/>
      <c r="B1690" s="47"/>
      <c r="C1690" s="266"/>
      <c r="D1690" s="47"/>
      <c r="E1690" s="266"/>
      <c r="F1690" s="47"/>
    </row>
    <row r="1691" spans="1:6">
      <c r="A1691" s="46"/>
      <c r="B1691" s="47"/>
      <c r="C1691" s="266"/>
      <c r="D1691" s="47"/>
      <c r="E1691" s="266"/>
      <c r="F1691" s="47"/>
    </row>
    <row r="1692" spans="1:6">
      <c r="A1692" s="46"/>
      <c r="B1692" s="47"/>
      <c r="C1692" s="266"/>
      <c r="D1692" s="47"/>
      <c r="E1692" s="266"/>
      <c r="F1692" s="47"/>
    </row>
    <row r="1693" spans="1:6">
      <c r="A1693" s="46"/>
      <c r="B1693" s="47"/>
      <c r="C1693" s="266"/>
      <c r="D1693" s="47"/>
      <c r="E1693" s="266"/>
      <c r="F1693" s="47"/>
    </row>
    <row r="1694" spans="1:6">
      <c r="A1694" s="46"/>
      <c r="B1694" s="47"/>
      <c r="C1694" s="266"/>
      <c r="D1694" s="47"/>
      <c r="E1694" s="266"/>
      <c r="F1694" s="47"/>
    </row>
    <row r="1695" spans="1:6">
      <c r="A1695" s="46"/>
      <c r="B1695" s="47"/>
      <c r="C1695" s="266"/>
      <c r="D1695" s="47"/>
      <c r="E1695" s="266"/>
      <c r="F1695" s="47"/>
    </row>
    <row r="1696" spans="1:6">
      <c r="A1696" s="46"/>
      <c r="B1696" s="47"/>
      <c r="C1696" s="266"/>
      <c r="D1696" s="47"/>
      <c r="E1696" s="266"/>
      <c r="F1696" s="47"/>
    </row>
    <row r="1697" spans="1:6">
      <c r="A1697" s="46"/>
      <c r="B1697" s="47"/>
      <c r="C1697" s="266"/>
      <c r="D1697" s="47"/>
      <c r="E1697" s="266"/>
      <c r="F1697" s="47"/>
    </row>
    <row r="1698" spans="1:6">
      <c r="A1698" s="46"/>
      <c r="B1698" s="47"/>
      <c r="C1698" s="266"/>
      <c r="D1698" s="47"/>
      <c r="E1698" s="266"/>
      <c r="F1698" s="47"/>
    </row>
    <row r="1699" spans="1:6">
      <c r="A1699" s="46"/>
      <c r="B1699" s="47"/>
      <c r="C1699" s="266"/>
      <c r="D1699" s="47"/>
      <c r="E1699" s="266"/>
      <c r="F1699" s="47"/>
    </row>
    <row r="1700" spans="1:6">
      <c r="A1700" s="46"/>
      <c r="B1700" s="47"/>
      <c r="C1700" s="266"/>
      <c r="D1700" s="47"/>
      <c r="E1700" s="266"/>
      <c r="F1700" s="47"/>
    </row>
    <row r="1701" spans="1:6">
      <c r="A1701" s="46"/>
      <c r="B1701" s="47"/>
      <c r="C1701" s="266"/>
      <c r="D1701" s="47"/>
      <c r="E1701" s="266"/>
      <c r="F1701" s="47"/>
    </row>
    <row r="1702" spans="1:6">
      <c r="A1702" s="46"/>
      <c r="B1702" s="47"/>
      <c r="C1702" s="266"/>
      <c r="D1702" s="47"/>
      <c r="E1702" s="266"/>
      <c r="F1702" s="47"/>
    </row>
    <row r="1703" spans="1:6">
      <c r="A1703" s="46"/>
      <c r="B1703" s="47"/>
      <c r="C1703" s="266"/>
      <c r="D1703" s="47"/>
      <c r="E1703" s="266"/>
      <c r="F1703" s="47"/>
    </row>
    <row r="1704" spans="1:6">
      <c r="A1704" s="46"/>
      <c r="B1704" s="47"/>
      <c r="C1704" s="266"/>
      <c r="D1704" s="47"/>
      <c r="E1704" s="266"/>
      <c r="F1704" s="47"/>
    </row>
    <row r="1705" spans="1:6">
      <c r="A1705" s="46"/>
      <c r="B1705" s="47"/>
      <c r="C1705" s="266"/>
      <c r="D1705" s="47"/>
      <c r="E1705" s="266"/>
      <c r="F1705" s="47"/>
    </row>
    <row r="1706" spans="1:6">
      <c r="A1706" s="46"/>
      <c r="B1706" s="47"/>
      <c r="C1706" s="266"/>
      <c r="D1706" s="47"/>
      <c r="E1706" s="266"/>
      <c r="F1706" s="47"/>
    </row>
    <row r="1707" spans="1:6">
      <c r="A1707" s="46"/>
      <c r="B1707" s="47"/>
      <c r="C1707" s="266"/>
      <c r="D1707" s="47"/>
      <c r="E1707" s="266"/>
      <c r="F1707" s="47"/>
    </row>
    <row r="1708" spans="1:6">
      <c r="A1708" s="46"/>
      <c r="B1708" s="47"/>
      <c r="C1708" s="266"/>
      <c r="D1708" s="47"/>
      <c r="E1708" s="266"/>
      <c r="F1708" s="47"/>
    </row>
    <row r="1709" spans="1:6">
      <c r="A1709" s="46"/>
      <c r="B1709" s="47"/>
      <c r="C1709" s="266"/>
      <c r="D1709" s="47"/>
      <c r="E1709" s="266"/>
      <c r="F1709" s="47"/>
    </row>
    <row r="1710" spans="1:6">
      <c r="A1710" s="46"/>
      <c r="B1710" s="47"/>
      <c r="C1710" s="266"/>
      <c r="D1710" s="47"/>
      <c r="E1710" s="266"/>
      <c r="F1710" s="47"/>
    </row>
    <row r="1711" spans="1:6">
      <c r="A1711" s="46"/>
      <c r="B1711" s="47"/>
      <c r="C1711" s="266"/>
      <c r="D1711" s="47"/>
      <c r="E1711" s="266"/>
      <c r="F1711" s="47"/>
    </row>
    <row r="1712" spans="1:6">
      <c r="A1712" s="46"/>
      <c r="B1712" s="47"/>
      <c r="C1712" s="266"/>
      <c r="D1712" s="47"/>
      <c r="E1712" s="266"/>
      <c r="F1712" s="47"/>
    </row>
    <row r="1713" spans="1:6">
      <c r="A1713" s="46"/>
      <c r="B1713" s="47"/>
      <c r="C1713" s="266"/>
      <c r="D1713" s="47"/>
      <c r="E1713" s="266"/>
      <c r="F1713" s="47"/>
    </row>
    <row r="1714" spans="1:6">
      <c r="A1714" s="46"/>
      <c r="B1714" s="47"/>
      <c r="C1714" s="266"/>
      <c r="D1714" s="47"/>
      <c r="E1714" s="266"/>
      <c r="F1714" s="47"/>
    </row>
    <row r="1715" spans="1:6">
      <c r="A1715" s="46"/>
      <c r="B1715" s="47"/>
      <c r="C1715" s="266"/>
      <c r="D1715" s="47"/>
      <c r="E1715" s="266"/>
      <c r="F1715" s="47"/>
    </row>
    <row r="1716" spans="1:6">
      <c r="A1716" s="46"/>
      <c r="B1716" s="47"/>
      <c r="C1716" s="266"/>
      <c r="D1716" s="47"/>
      <c r="E1716" s="266"/>
      <c r="F1716" s="47"/>
    </row>
    <row r="1717" spans="1:6">
      <c r="A1717" s="46"/>
      <c r="B1717" s="47"/>
      <c r="C1717" s="266"/>
      <c r="D1717" s="47"/>
      <c r="E1717" s="266"/>
      <c r="F1717" s="47"/>
    </row>
    <row r="1718" spans="1:6">
      <c r="A1718" s="46"/>
      <c r="B1718" s="47"/>
      <c r="C1718" s="266"/>
      <c r="D1718" s="47"/>
      <c r="E1718" s="266"/>
      <c r="F1718" s="47"/>
    </row>
    <row r="1719" spans="1:6">
      <c r="A1719" s="46"/>
      <c r="B1719" s="47"/>
      <c r="C1719" s="266"/>
      <c r="D1719" s="47"/>
      <c r="E1719" s="266"/>
      <c r="F1719" s="47"/>
    </row>
    <row r="1720" spans="1:6">
      <c r="A1720" s="46"/>
      <c r="B1720" s="47"/>
      <c r="C1720" s="266"/>
      <c r="D1720" s="47"/>
      <c r="E1720" s="266"/>
      <c r="F1720" s="47"/>
    </row>
    <row r="1721" spans="1:6">
      <c r="A1721" s="46"/>
      <c r="B1721" s="47"/>
      <c r="C1721" s="266"/>
      <c r="D1721" s="47"/>
      <c r="E1721" s="266"/>
      <c r="F1721" s="47"/>
    </row>
    <row r="1722" spans="1:6">
      <c r="A1722" s="46"/>
      <c r="B1722" s="47"/>
      <c r="C1722" s="266"/>
      <c r="D1722" s="47"/>
      <c r="E1722" s="266"/>
      <c r="F1722" s="47"/>
    </row>
    <row r="1723" spans="1:6">
      <c r="A1723" s="46"/>
      <c r="B1723" s="47"/>
      <c r="C1723" s="266"/>
      <c r="D1723" s="47"/>
      <c r="E1723" s="266"/>
      <c r="F1723" s="47"/>
    </row>
    <row r="1724" spans="1:6">
      <c r="A1724" s="46"/>
      <c r="B1724" s="47"/>
      <c r="C1724" s="266"/>
      <c r="D1724" s="47"/>
      <c r="E1724" s="266"/>
      <c r="F1724" s="47"/>
    </row>
    <row r="1725" spans="1:6">
      <c r="A1725" s="46"/>
      <c r="B1725" s="47"/>
      <c r="C1725" s="266"/>
      <c r="D1725" s="47"/>
      <c r="E1725" s="266"/>
      <c r="F1725" s="47"/>
    </row>
    <row r="1726" spans="1:6">
      <c r="A1726" s="46"/>
      <c r="B1726" s="47"/>
      <c r="C1726" s="266"/>
      <c r="D1726" s="47"/>
      <c r="E1726" s="266"/>
      <c r="F1726" s="47"/>
    </row>
    <row r="1727" spans="1:6">
      <c r="A1727" s="46"/>
      <c r="B1727" s="47"/>
      <c r="C1727" s="266"/>
      <c r="D1727" s="47"/>
      <c r="E1727" s="266"/>
      <c r="F1727" s="47"/>
    </row>
    <row r="1728" spans="1:6">
      <c r="A1728" s="46"/>
      <c r="B1728" s="47"/>
      <c r="C1728" s="266"/>
      <c r="D1728" s="47"/>
      <c r="E1728" s="266"/>
      <c r="F1728" s="47"/>
    </row>
    <row r="1729" spans="1:6">
      <c r="A1729" s="46"/>
      <c r="B1729" s="47"/>
      <c r="C1729" s="266"/>
      <c r="D1729" s="47"/>
      <c r="E1729" s="266"/>
      <c r="F1729" s="47"/>
    </row>
    <row r="1730" spans="1:6">
      <c r="A1730" s="46"/>
      <c r="B1730" s="47"/>
      <c r="C1730" s="266"/>
      <c r="D1730" s="47"/>
      <c r="E1730" s="266"/>
      <c r="F1730" s="47"/>
    </row>
    <row r="1731" spans="1:6">
      <c r="A1731" s="46"/>
      <c r="B1731" s="47"/>
      <c r="C1731" s="266"/>
      <c r="D1731" s="47"/>
      <c r="E1731" s="266"/>
      <c r="F1731" s="47"/>
    </row>
    <row r="1732" spans="1:6">
      <c r="A1732" s="46"/>
      <c r="B1732" s="47"/>
      <c r="C1732" s="266"/>
      <c r="D1732" s="47"/>
      <c r="E1732" s="266"/>
      <c r="F1732" s="47"/>
    </row>
    <row r="1733" spans="1:6">
      <c r="A1733" s="46"/>
      <c r="B1733" s="47"/>
      <c r="C1733" s="266"/>
      <c r="D1733" s="47"/>
      <c r="E1733" s="266"/>
      <c r="F1733" s="47"/>
    </row>
    <row r="1734" spans="1:6">
      <c r="A1734" s="46"/>
      <c r="B1734" s="47"/>
      <c r="C1734" s="266"/>
      <c r="D1734" s="47"/>
      <c r="E1734" s="266"/>
      <c r="F1734" s="47"/>
    </row>
    <row r="1735" spans="1:6">
      <c r="A1735" s="46"/>
      <c r="B1735" s="47"/>
      <c r="C1735" s="266"/>
      <c r="D1735" s="47"/>
      <c r="E1735" s="266"/>
      <c r="F1735" s="47"/>
    </row>
    <row r="1736" spans="1:6">
      <c r="A1736" s="46"/>
      <c r="B1736" s="47"/>
      <c r="C1736" s="266"/>
      <c r="D1736" s="47"/>
      <c r="E1736" s="266"/>
      <c r="F1736" s="47"/>
    </row>
    <row r="1737" spans="1:6">
      <c r="A1737" s="46"/>
      <c r="B1737" s="47"/>
      <c r="C1737" s="266"/>
      <c r="D1737" s="47"/>
      <c r="E1737" s="266"/>
      <c r="F1737" s="47"/>
    </row>
    <row r="1738" spans="1:6">
      <c r="A1738" s="46"/>
      <c r="B1738" s="47"/>
      <c r="C1738" s="266"/>
      <c r="D1738" s="47"/>
      <c r="E1738" s="266"/>
      <c r="F1738" s="47"/>
    </row>
    <row r="1739" spans="1:6">
      <c r="A1739" s="46"/>
      <c r="B1739" s="47"/>
      <c r="C1739" s="266"/>
      <c r="D1739" s="47"/>
      <c r="E1739" s="266"/>
      <c r="F1739" s="47"/>
    </row>
    <row r="1740" spans="1:6">
      <c r="A1740" s="46"/>
      <c r="B1740" s="47"/>
      <c r="C1740" s="266"/>
      <c r="D1740" s="47"/>
      <c r="E1740" s="266"/>
      <c r="F1740" s="47"/>
    </row>
    <row r="1741" spans="1:6">
      <c r="A1741" s="46"/>
      <c r="B1741" s="47"/>
      <c r="C1741" s="266"/>
      <c r="D1741" s="47"/>
      <c r="E1741" s="266"/>
      <c r="F1741" s="47"/>
    </row>
    <row r="1742" spans="1:6">
      <c r="A1742" s="46"/>
      <c r="B1742" s="47"/>
      <c r="C1742" s="266"/>
      <c r="D1742" s="47"/>
      <c r="E1742" s="266"/>
      <c r="F1742" s="47"/>
    </row>
    <row r="1743" spans="1:6">
      <c r="A1743" s="46"/>
      <c r="B1743" s="47"/>
      <c r="C1743" s="266"/>
      <c r="D1743" s="47"/>
      <c r="E1743" s="266"/>
      <c r="F1743" s="47"/>
    </row>
    <row r="1744" spans="1:6">
      <c r="A1744" s="46"/>
      <c r="B1744" s="47"/>
      <c r="C1744" s="266"/>
      <c r="D1744" s="47"/>
      <c r="E1744" s="266"/>
      <c r="F1744" s="47"/>
    </row>
    <row r="1745" spans="1:6">
      <c r="A1745" s="46"/>
      <c r="B1745" s="47"/>
      <c r="C1745" s="266"/>
      <c r="D1745" s="47"/>
      <c r="E1745" s="266"/>
      <c r="F1745" s="47"/>
    </row>
    <row r="1746" spans="1:6">
      <c r="A1746" s="46"/>
      <c r="B1746" s="47"/>
      <c r="C1746" s="266"/>
      <c r="D1746" s="47"/>
      <c r="E1746" s="266"/>
      <c r="F1746" s="47"/>
    </row>
    <row r="1747" spans="1:6">
      <c r="A1747" s="46"/>
      <c r="B1747" s="47"/>
      <c r="C1747" s="266"/>
      <c r="D1747" s="47"/>
      <c r="E1747" s="266"/>
      <c r="F1747" s="47"/>
    </row>
    <row r="1748" spans="1:6">
      <c r="A1748" s="46"/>
      <c r="B1748" s="47"/>
      <c r="C1748" s="266"/>
      <c r="D1748" s="47"/>
      <c r="E1748" s="266"/>
      <c r="F1748" s="47"/>
    </row>
    <row r="1749" spans="1:6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306" activePane="bottomLeft" state="frozen"/>
      <selection pane="bottomLeft" activeCell="D1318" sqref="D1318"/>
    </sheetView>
  </sheetViews>
  <sheetFormatPr defaultColWidth="9.140625" defaultRowHeight="15.7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22" t="s">
        <v>749</v>
      </c>
      <c r="B1" s="422"/>
      <c r="C1" s="422"/>
      <c r="D1" s="422"/>
      <c r="E1" s="422"/>
      <c r="F1" s="422"/>
    </row>
    <row r="2" spans="1:6" s="73" customFormat="1" ht="47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1" t="s">
        <v>21</v>
      </c>
      <c r="B3" s="420" t="s">
        <v>659</v>
      </c>
      <c r="C3" s="421"/>
      <c r="D3" s="5" t="s">
        <v>11</v>
      </c>
      <c r="E3" s="312" t="s">
        <v>1</v>
      </c>
      <c r="F3" s="4" t="s">
        <v>660</v>
      </c>
    </row>
    <row r="4" spans="1:6" s="73" customFormat="1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3" t="s">
        <v>550</v>
      </c>
      <c r="B531" s="31"/>
      <c r="C531" s="31"/>
      <c r="D531" s="31"/>
      <c r="E531" s="31"/>
      <c r="F531" s="61"/>
    </row>
    <row r="532" spans="1:6" hidden="1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0">
        <v>43297</v>
      </c>
      <c r="B1112" s="47">
        <f t="shared" si="12"/>
        <v>2855.1370755290509</v>
      </c>
      <c r="C1112" s="378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9">
        <f>-I1221+I1112</f>
        <v>6244900</v>
      </c>
    </row>
    <row r="1223" spans="1:10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4">
        <v>43511</v>
      </c>
      <c r="B1247" s="47">
        <f t="shared" ref="B1247:B1283" si="50">+IF(F1247=0,"",C1247/F1247)</f>
        <v>2475.7618493941013</v>
      </c>
      <c r="C1247" s="382">
        <v>16800</v>
      </c>
      <c r="D1247" s="47">
        <f t="shared" ref="D1247:D1283" si="51">+B1247/1.17</f>
        <v>2116.0357687129072</v>
      </c>
      <c r="E1247" s="382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4">
        <v>43514</v>
      </c>
      <c r="B1248" s="47">
        <f t="shared" si="50"/>
        <v>2502.7726432532345</v>
      </c>
      <c r="C1248" s="382">
        <v>16925</v>
      </c>
      <c r="D1248" s="47">
        <f t="shared" si="51"/>
        <v>2139.1219173104569</v>
      </c>
      <c r="E1248" s="382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4">
        <v>43515</v>
      </c>
      <c r="B1249" s="47">
        <f t="shared" si="50"/>
        <v>2485.2434063616329</v>
      </c>
      <c r="C1249" s="382">
        <v>16850</v>
      </c>
      <c r="D1249" s="47">
        <f t="shared" si="51"/>
        <v>2124.1396635569513</v>
      </c>
      <c r="E1249" s="382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4">
        <v>43517</v>
      </c>
      <c r="B1250" s="47">
        <f t="shared" si="50"/>
        <v>2505.540525626609</v>
      </c>
      <c r="C1250" s="382">
        <v>16800</v>
      </c>
      <c r="D1250" s="47">
        <f t="shared" si="51"/>
        <v>2141.4876287406914</v>
      </c>
      <c r="E1250" s="382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>
      <c r="A1251" s="224">
        <v>43521</v>
      </c>
      <c r="B1251" s="47">
        <f t="shared" si="50"/>
        <v>2557.8010688916047</v>
      </c>
      <c r="C1251" s="382">
        <v>17100</v>
      </c>
      <c r="D1251" s="47">
        <f t="shared" si="51"/>
        <v>2186.1547597364142</v>
      </c>
      <c r="E1251" s="382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4">
        <v>43522</v>
      </c>
      <c r="B1252" s="47">
        <f t="shared" si="50"/>
        <v>2555.7902099783432</v>
      </c>
      <c r="C1252" s="382">
        <v>17100</v>
      </c>
      <c r="D1252" s="47">
        <f t="shared" si="51"/>
        <v>2184.436076904567</v>
      </c>
      <c r="E1252" s="382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4">
        <v>43523</v>
      </c>
      <c r="B1253" s="47">
        <f t="shared" si="50"/>
        <v>2557.8010688916047</v>
      </c>
      <c r="C1253" s="382">
        <v>17100</v>
      </c>
      <c r="D1253" s="47">
        <f t="shared" si="51"/>
        <v>2186.1547597364142</v>
      </c>
      <c r="E1253" s="382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14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4">
        <v>43578</v>
      </c>
      <c r="B1286" s="47">
        <f t="shared" si="53"/>
        <v>2469.0898257113063</v>
      </c>
      <c r="C1286" s="382">
        <v>16575</v>
      </c>
      <c r="D1286" s="47">
        <f t="shared" si="54"/>
        <v>2110.3331843686378</v>
      </c>
      <c r="E1286" s="396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4">
        <v>43579</v>
      </c>
      <c r="B1287" s="47">
        <f t="shared" si="53"/>
        <v>2453.18505192575</v>
      </c>
      <c r="C1287" s="382">
        <v>16500</v>
      </c>
      <c r="D1287" s="47">
        <f t="shared" si="54"/>
        <v>2096.7393606202995</v>
      </c>
      <c r="E1287" s="396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4">
        <v>43580</v>
      </c>
      <c r="B1288" s="47">
        <f t="shared" si="53"/>
        <v>2461.2218351582756</v>
      </c>
      <c r="C1288" s="382">
        <v>16575</v>
      </c>
      <c r="D1288" s="47">
        <f t="shared" si="54"/>
        <v>2103.6084061181846</v>
      </c>
      <c r="E1288" s="396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4">
        <v>43581</v>
      </c>
      <c r="B1289" s="47">
        <f t="shared" si="53"/>
        <v>2471.5438465238071</v>
      </c>
      <c r="C1289" s="382">
        <v>16650</v>
      </c>
      <c r="D1289" s="47">
        <f t="shared" si="54"/>
        <v>2112.4306380545363</v>
      </c>
      <c r="E1289" s="396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4">
        <v>43587</v>
      </c>
      <c r="B1290" s="47">
        <f t="shared" si="53"/>
        <v>2482.7764343322333</v>
      </c>
      <c r="C1290" s="382">
        <v>16725</v>
      </c>
      <c r="D1290" s="47">
        <f t="shared" si="54"/>
        <v>2122.0311404549002</v>
      </c>
      <c r="E1290" s="396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4">
        <v>43588</v>
      </c>
      <c r="B1291" s="47">
        <f t="shared" si="53"/>
        <v>2480.4272415424475</v>
      </c>
      <c r="C1291" s="382">
        <v>16725</v>
      </c>
      <c r="D1291" s="47">
        <f t="shared" si="54"/>
        <v>2120.0232833696132</v>
      </c>
      <c r="E1291" s="396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24">
        <v>43591</v>
      </c>
      <c r="B1292" s="47">
        <f t="shared" si="53"/>
        <v>2424.6640623161466</v>
      </c>
      <c r="C1292" s="382">
        <v>16485</v>
      </c>
      <c r="D1292" s="47">
        <f t="shared" si="54"/>
        <v>2072.362446424057</v>
      </c>
      <c r="E1292" s="396">
        <v>1880</v>
      </c>
      <c r="F1292" s="170">
        <f>USD_CNY!B1080</f>
        <v>6.7988799999999996</v>
      </c>
      <c r="G1292" s="162">
        <f t="shared" si="52"/>
        <v>0</v>
      </c>
    </row>
    <row r="1293" spans="1:7">
      <c r="A1293" s="224">
        <v>43592</v>
      </c>
      <c r="B1293" s="47">
        <f t="shared" si="53"/>
        <v>2422.9980071025511</v>
      </c>
      <c r="C1293" s="382">
        <v>16450</v>
      </c>
      <c r="D1293" s="47">
        <f t="shared" si="54"/>
        <v>2070.9384676090181</v>
      </c>
      <c r="E1293" s="396">
        <v>1880</v>
      </c>
      <c r="F1293" s="170">
        <f>USD_CNY!B1081</f>
        <v>6.78911</v>
      </c>
      <c r="G1293" s="162">
        <f t="shared" si="52"/>
        <v>-240</v>
      </c>
    </row>
    <row r="1294" spans="1:7">
      <c r="A1294" s="224">
        <v>43593</v>
      </c>
      <c r="B1294" s="47">
        <f t="shared" si="53"/>
        <v>2420.7882705623301</v>
      </c>
      <c r="C1294" s="382">
        <v>16425</v>
      </c>
      <c r="D1294" s="47">
        <f t="shared" si="54"/>
        <v>2069.0498038994274</v>
      </c>
      <c r="E1294" s="396">
        <v>1867</v>
      </c>
      <c r="F1294" s="170">
        <f>USD_CNY!B1082</f>
        <v>6.78498</v>
      </c>
      <c r="G1294" s="162">
        <f t="shared" si="52"/>
        <v>-35</v>
      </c>
    </row>
    <row r="1295" spans="1:7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400">
        <f>USD_CNY!B1088</f>
        <v>6.9089200000000002</v>
      </c>
      <c r="G1300" s="162">
        <f t="shared" si="52"/>
        <v>75</v>
      </c>
    </row>
    <row r="1301" spans="1:7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400">
        <f>USD_CNY!B1089</f>
        <v>6.9388699999999996</v>
      </c>
      <c r="G1301" s="162">
        <f t="shared" ref="G1301:G1307" si="55">+C1300-C1299</f>
        <v>75</v>
      </c>
    </row>
    <row r="1302" spans="1:7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400">
        <f>USD_CNY!B1090</f>
        <v>6.9354199999999997</v>
      </c>
      <c r="G1302" s="162">
        <f t="shared" si="55"/>
        <v>50</v>
      </c>
    </row>
    <row r="1303" spans="1:7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400">
        <f>USD_CNY!B1091</f>
        <v>6.9222200000000003</v>
      </c>
      <c r="G1303" s="162">
        <f t="shared" si="55"/>
        <v>-50</v>
      </c>
    </row>
    <row r="1304" spans="1:7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400">
        <f>USD_CNY!B1092</f>
        <v>6.9386799999999997</v>
      </c>
      <c r="G1304" s="162">
        <f t="shared" si="55"/>
        <v>-150</v>
      </c>
    </row>
    <row r="1305" spans="1:7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400">
        <f>USD_CNY!B1093</f>
        <v>6.9320899999999996</v>
      </c>
      <c r="G1305" s="162">
        <f t="shared" si="55"/>
        <v>200</v>
      </c>
    </row>
    <row r="1306" spans="1:7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400">
        <f>USD_CNY!B1094</f>
        <v>6.9051299999999998</v>
      </c>
      <c r="G1306" s="162">
        <f t="shared" si="55"/>
        <v>100</v>
      </c>
    </row>
    <row r="1307" spans="1:7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400">
        <f>USD_CNY!B1095</f>
        <v>6.9200400000000002</v>
      </c>
      <c r="G1307" s="162">
        <f t="shared" si="55"/>
        <v>0</v>
      </c>
    </row>
    <row r="1308" spans="1:7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400">
        <f>USD_CNY!B1096</f>
        <v>6.9332000000000003</v>
      </c>
      <c r="G1308" s="162">
        <f>+C1308-C1307</f>
        <v>-125</v>
      </c>
    </row>
    <row r="1309" spans="1:7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400">
        <f>USD_CNY!B1097</f>
        <v>6.9296899999999999</v>
      </c>
      <c r="G1309" s="162">
        <f t="shared" ref="G1309:G1314" si="56">+C1309-C1308</f>
        <v>125</v>
      </c>
    </row>
    <row r="1310" spans="1:7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400">
        <f>USD_CNY!B1098</f>
        <v>6.9235499999999996</v>
      </c>
      <c r="G1310" s="162">
        <f t="shared" si="56"/>
        <v>-175</v>
      </c>
    </row>
    <row r="1311" spans="1:7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400">
        <f>USD_CNY!B1099</f>
        <v>6.9275799999999998</v>
      </c>
      <c r="G1311" s="162">
        <f t="shared" si="56"/>
        <v>100</v>
      </c>
    </row>
    <row r="1312" spans="1:7">
      <c r="A1312" s="224">
        <v>43622</v>
      </c>
      <c r="B1312" s="47">
        <f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400">
        <f>USD_CNY!B1100</f>
        <v>6.9292600000000002</v>
      </c>
      <c r="G1312" s="162">
        <f t="shared" si="56"/>
        <v>0</v>
      </c>
    </row>
    <row r="1313" spans="1:7">
      <c r="A1313" s="224">
        <v>43623</v>
      </c>
      <c r="B1313" s="47">
        <f>+IF(F1313=0,"",C1313/F1313)</f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400">
        <f>USD_CNY!B1101</f>
        <v>6.9389799999999999</v>
      </c>
      <c r="G1313" s="162">
        <f t="shared" si="56"/>
        <v>0</v>
      </c>
    </row>
    <row r="1314" spans="1:7">
      <c r="A1314" s="224">
        <v>43626</v>
      </c>
      <c r="B1314" s="47">
        <f>+IF(F1314=0,"",C1314/F1314)</f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400">
        <f>USD_CNY!B1102</f>
        <v>6.9500500000000001</v>
      </c>
      <c r="G1314" s="162">
        <f t="shared" si="56"/>
        <v>50</v>
      </c>
    </row>
    <row r="1315" spans="1:7">
      <c r="A1315" s="200"/>
      <c r="B1315" s="47"/>
      <c r="C1315" s="47"/>
      <c r="D1315" s="47"/>
      <c r="E1315" s="47"/>
      <c r="F1315" s="62"/>
    </row>
    <row r="1316" spans="1:7">
      <c r="A1316" s="200"/>
      <c r="B1316" s="47"/>
      <c r="C1316" s="47"/>
      <c r="D1316" s="47"/>
      <c r="E1316" s="47"/>
      <c r="F1316" s="62"/>
    </row>
    <row r="1317" spans="1:7">
      <c r="A1317" s="200"/>
      <c r="B1317" s="47"/>
      <c r="C1317" s="47"/>
      <c r="D1317" s="47"/>
      <c r="E1317" s="47"/>
      <c r="F1317" s="62"/>
    </row>
    <row r="1318" spans="1:7">
      <c r="A1318" s="200"/>
      <c r="B1318" s="47"/>
      <c r="C1318" s="47"/>
      <c r="D1318" s="47"/>
      <c r="E1318" s="47"/>
      <c r="F1318" s="62"/>
    </row>
    <row r="1319" spans="1:7">
      <c r="A1319" s="200"/>
      <c r="B1319" s="47"/>
      <c r="C1319" s="47"/>
      <c r="D1319" s="47"/>
      <c r="E1319" s="47"/>
      <c r="F1319" s="62"/>
    </row>
    <row r="1320" spans="1:7">
      <c r="A1320" s="200"/>
      <c r="B1320" s="47"/>
      <c r="C1320" s="47"/>
      <c r="D1320" s="47"/>
      <c r="E1320" s="47"/>
      <c r="F1320" s="62"/>
    </row>
    <row r="1321" spans="1:7">
      <c r="A1321" s="200"/>
      <c r="B1321" s="47"/>
      <c r="C1321" s="47"/>
      <c r="D1321" s="47"/>
      <c r="E1321" s="47"/>
      <c r="F1321" s="62"/>
    </row>
    <row r="1322" spans="1:7">
      <c r="A1322" s="200"/>
      <c r="B1322" s="47"/>
      <c r="C1322" s="47"/>
      <c r="D1322" s="47"/>
      <c r="E1322" s="47"/>
      <c r="F1322" s="62"/>
    </row>
    <row r="1323" spans="1:7">
      <c r="A1323" s="200"/>
      <c r="B1323" s="47"/>
      <c r="C1323" s="47"/>
      <c r="D1323" s="47"/>
      <c r="E1323" s="47"/>
      <c r="F1323" s="62"/>
    </row>
    <row r="1324" spans="1:7">
      <c r="A1324" s="200"/>
      <c r="B1324" s="47"/>
      <c r="C1324" s="47"/>
      <c r="D1324" s="47"/>
      <c r="E1324" s="47"/>
      <c r="F1324" s="62"/>
    </row>
    <row r="1325" spans="1:7">
      <c r="A1325" s="200"/>
      <c r="B1325" s="47"/>
      <c r="C1325" s="47"/>
      <c r="D1325" s="47"/>
      <c r="E1325" s="47"/>
      <c r="F1325" s="62"/>
    </row>
    <row r="1326" spans="1:7">
      <c r="A1326" s="200"/>
      <c r="B1326" s="47"/>
      <c r="C1326" s="47"/>
      <c r="D1326" s="47"/>
      <c r="E1326" s="47"/>
      <c r="F1326" s="62"/>
    </row>
    <row r="1327" spans="1:7">
      <c r="A1327" s="200"/>
      <c r="B1327" s="47"/>
      <c r="C1327" s="47"/>
      <c r="D1327" s="47"/>
      <c r="E1327" s="47"/>
      <c r="F1327" s="62"/>
    </row>
    <row r="1328" spans="1:7">
      <c r="A1328" s="200"/>
      <c r="B1328" s="47"/>
      <c r="C1328" s="47"/>
      <c r="D1328" s="47"/>
      <c r="E1328" s="47"/>
      <c r="F1328" s="62"/>
    </row>
    <row r="1329" spans="1:6">
      <c r="A1329" s="200"/>
      <c r="B1329" s="47"/>
      <c r="C1329" s="47"/>
      <c r="D1329" s="47"/>
      <c r="E1329" s="47"/>
      <c r="F1329" s="62"/>
    </row>
    <row r="1330" spans="1:6">
      <c r="A1330" s="200"/>
      <c r="B1330" s="47"/>
      <c r="C1330" s="47"/>
      <c r="D1330" s="47"/>
      <c r="E1330" s="47"/>
      <c r="F1330" s="62"/>
    </row>
    <row r="1331" spans="1:6">
      <c r="A1331" s="200"/>
      <c r="B1331" s="47"/>
      <c r="C1331" s="47"/>
      <c r="D1331" s="47"/>
      <c r="E1331" s="47"/>
      <c r="F1331" s="62"/>
    </row>
    <row r="1332" spans="1:6">
      <c r="A1332" s="200"/>
      <c r="B1332" s="47"/>
      <c r="C1332" s="47"/>
      <c r="D1332" s="47"/>
      <c r="E1332" s="47"/>
      <c r="F1332" s="62"/>
    </row>
    <row r="1333" spans="1:6">
      <c r="A1333" s="200"/>
      <c r="B1333" s="47"/>
      <c r="C1333" s="47"/>
      <c r="D1333" s="47"/>
      <c r="E1333" s="47"/>
      <c r="F1333" s="62"/>
    </row>
    <row r="1334" spans="1:6">
      <c r="A1334" s="200"/>
      <c r="B1334" s="47"/>
      <c r="C1334" s="47"/>
      <c r="D1334" s="47"/>
      <c r="E1334" s="47"/>
      <c r="F1334" s="62"/>
    </row>
    <row r="1335" spans="1:6">
      <c r="A1335" s="200"/>
      <c r="B1335" s="47"/>
      <c r="C1335" s="47"/>
      <c r="D1335" s="47"/>
      <c r="E1335" s="47"/>
      <c r="F1335" s="62"/>
    </row>
    <row r="1336" spans="1:6">
      <c r="A1336" s="200"/>
      <c r="B1336" s="47"/>
      <c r="C1336" s="47"/>
      <c r="D1336" s="47"/>
      <c r="E1336" s="47"/>
      <c r="F1336" s="62"/>
    </row>
    <row r="1337" spans="1:6">
      <c r="A1337" s="200"/>
      <c r="B1337" s="47"/>
      <c r="C1337" s="47"/>
      <c r="D1337" s="47"/>
      <c r="E1337" s="47"/>
      <c r="F1337" s="62"/>
    </row>
    <row r="1338" spans="1:6">
      <c r="A1338" s="200"/>
      <c r="B1338" s="47"/>
      <c r="C1338" s="47"/>
      <c r="D1338" s="47"/>
      <c r="E1338" s="47"/>
      <c r="F1338" s="62"/>
    </row>
    <row r="1339" spans="1:6">
      <c r="A1339" s="200"/>
      <c r="B1339" s="47"/>
      <c r="C1339" s="47"/>
      <c r="D1339" s="47"/>
      <c r="E1339" s="47"/>
      <c r="F1339" s="62"/>
    </row>
    <row r="1340" spans="1:6">
      <c r="A1340" s="200"/>
      <c r="B1340" s="47"/>
      <c r="C1340" s="47"/>
      <c r="D1340" s="47"/>
      <c r="E1340" s="47"/>
      <c r="F1340" s="62"/>
    </row>
    <row r="1341" spans="1:6">
      <c r="A1341" s="200"/>
      <c r="B1341" s="47"/>
      <c r="C1341" s="47"/>
      <c r="D1341" s="47"/>
      <c r="E1341" s="47"/>
      <c r="F1341" s="62"/>
    </row>
    <row r="1342" spans="1:6">
      <c r="A1342" s="200"/>
      <c r="B1342" s="47"/>
      <c r="C1342" s="47"/>
      <c r="D1342" s="47"/>
      <c r="E1342" s="47"/>
      <c r="F1342" s="62"/>
    </row>
    <row r="1343" spans="1:6">
      <c r="A1343" s="200"/>
      <c r="B1343" s="47"/>
      <c r="C1343" s="47"/>
      <c r="D1343" s="47"/>
      <c r="E1343" s="47"/>
      <c r="F1343" s="62"/>
    </row>
    <row r="1344" spans="1:6">
      <c r="A1344" s="200"/>
      <c r="B1344" s="47"/>
      <c r="C1344" s="47"/>
      <c r="D1344" s="47"/>
      <c r="E1344" s="47"/>
      <c r="F1344" s="62"/>
    </row>
    <row r="1345" spans="1:6">
      <c r="A1345" s="200"/>
      <c r="B1345" s="47"/>
      <c r="C1345" s="47"/>
      <c r="D1345" s="47"/>
      <c r="E1345" s="47"/>
      <c r="F1345" s="62"/>
    </row>
    <row r="1346" spans="1:6">
      <c r="A1346" s="200"/>
      <c r="B1346" s="47"/>
      <c r="C1346" s="47"/>
      <c r="D1346" s="47"/>
      <c r="E1346" s="47"/>
      <c r="F1346" s="62"/>
    </row>
    <row r="1347" spans="1:6">
      <c r="A1347" s="200"/>
      <c r="B1347" s="47"/>
      <c r="C1347" s="47"/>
      <c r="D1347" s="47"/>
      <c r="E1347" s="47"/>
      <c r="F1347" s="62"/>
    </row>
    <row r="1348" spans="1:6">
      <c r="A1348" s="200"/>
      <c r="B1348" s="47"/>
      <c r="C1348" s="47"/>
      <c r="D1348" s="47"/>
      <c r="E1348" s="47"/>
      <c r="F1348" s="62"/>
    </row>
    <row r="1349" spans="1:6">
      <c r="A1349" s="200"/>
      <c r="B1349" s="47"/>
      <c r="C1349" s="47"/>
      <c r="D1349" s="47"/>
      <c r="E1349" s="47"/>
      <c r="F1349" s="62"/>
    </row>
    <row r="1350" spans="1:6">
      <c r="A1350" s="200"/>
      <c r="B1350" s="47"/>
      <c r="C1350" s="47"/>
      <c r="D1350" s="47"/>
      <c r="E1350" s="47"/>
      <c r="F1350" s="62"/>
    </row>
    <row r="1351" spans="1:6">
      <c r="A1351" s="200"/>
      <c r="B1351" s="47"/>
      <c r="C1351" s="47"/>
      <c r="D1351" s="47"/>
      <c r="E1351" s="47"/>
      <c r="F1351" s="62"/>
    </row>
    <row r="1352" spans="1:6">
      <c r="A1352" s="200"/>
      <c r="B1352" s="47"/>
      <c r="C1352" s="47"/>
      <c r="D1352" s="47"/>
      <c r="E1352" s="47"/>
      <c r="F1352" s="62"/>
    </row>
    <row r="1353" spans="1:6">
      <c r="A1353" s="200"/>
      <c r="B1353" s="47"/>
      <c r="C1353" s="47"/>
      <c r="D1353" s="47"/>
      <c r="E1353" s="47"/>
      <c r="F1353" s="62"/>
    </row>
    <row r="1354" spans="1:6">
      <c r="A1354" s="200"/>
      <c r="B1354" s="47"/>
      <c r="C1354" s="47"/>
      <c r="D1354" s="47"/>
      <c r="E1354" s="47"/>
      <c r="F1354" s="62"/>
    </row>
    <row r="1355" spans="1:6">
      <c r="A1355" s="200"/>
      <c r="B1355" s="47"/>
      <c r="C1355" s="47"/>
      <c r="D1355" s="47"/>
      <c r="E1355" s="47"/>
      <c r="F1355" s="62"/>
    </row>
    <row r="1356" spans="1:6">
      <c r="A1356" s="200"/>
      <c r="B1356" s="47"/>
      <c r="C1356" s="47"/>
      <c r="D1356" s="47"/>
      <c r="E1356" s="47"/>
      <c r="F1356" s="62"/>
    </row>
    <row r="1357" spans="1:6">
      <c r="A1357" s="200"/>
      <c r="B1357" s="47"/>
      <c r="C1357" s="47"/>
      <c r="D1357" s="47"/>
      <c r="E1357" s="47"/>
      <c r="F1357" s="62"/>
    </row>
    <row r="1358" spans="1:6">
      <c r="A1358" s="200"/>
      <c r="B1358" s="47"/>
      <c r="C1358" s="47"/>
      <c r="D1358" s="47"/>
      <c r="E1358" s="47"/>
      <c r="F1358" s="62"/>
    </row>
    <row r="1359" spans="1:6">
      <c r="A1359" s="200"/>
      <c r="B1359" s="47"/>
      <c r="C1359" s="47"/>
      <c r="D1359" s="47"/>
      <c r="E1359" s="47"/>
      <c r="F1359" s="62"/>
    </row>
    <row r="1360" spans="1:6">
      <c r="A1360" s="200"/>
      <c r="B1360" s="47"/>
      <c r="C1360" s="47"/>
      <c r="D1360" s="47"/>
      <c r="E1360" s="47"/>
      <c r="F1360" s="62"/>
    </row>
    <row r="1361" spans="1:6">
      <c r="A1361" s="200"/>
      <c r="B1361" s="47"/>
      <c r="C1361" s="47"/>
      <c r="D1361" s="47"/>
      <c r="E1361" s="47"/>
      <c r="F1361" s="62"/>
    </row>
    <row r="1362" spans="1:6">
      <c r="A1362" s="200"/>
      <c r="B1362" s="47"/>
      <c r="C1362" s="47"/>
      <c r="D1362" s="47"/>
      <c r="E1362" s="47"/>
      <c r="F1362" s="62"/>
    </row>
    <row r="1363" spans="1:6">
      <c r="A1363" s="200"/>
      <c r="B1363" s="47"/>
      <c r="C1363" s="47"/>
      <c r="D1363" s="47"/>
      <c r="E1363" s="47"/>
      <c r="F1363" s="62"/>
    </row>
    <row r="1364" spans="1:6">
      <c r="A1364" s="200"/>
      <c r="B1364" s="47"/>
      <c r="C1364" s="47"/>
      <c r="D1364" s="47"/>
      <c r="E1364" s="47"/>
      <c r="F1364" s="62"/>
    </row>
    <row r="1365" spans="1:6">
      <c r="A1365" s="200"/>
      <c r="B1365" s="47"/>
      <c r="C1365" s="47"/>
      <c r="D1365" s="47"/>
      <c r="E1365" s="47"/>
      <c r="F1365" s="62"/>
    </row>
    <row r="1366" spans="1:6">
      <c r="A1366" s="200"/>
      <c r="B1366" s="47"/>
      <c r="C1366" s="47"/>
      <c r="D1366" s="47"/>
      <c r="E1366" s="47"/>
      <c r="F1366" s="62"/>
    </row>
    <row r="1367" spans="1:6">
      <c r="A1367" s="200"/>
      <c r="B1367" s="47"/>
      <c r="C1367" s="47"/>
      <c r="D1367" s="47"/>
      <c r="E1367" s="47"/>
      <c r="F1367" s="62"/>
    </row>
    <row r="1368" spans="1:6">
      <c r="A1368" s="200"/>
      <c r="B1368" s="47"/>
      <c r="C1368" s="47"/>
      <c r="D1368" s="47"/>
      <c r="E1368" s="47"/>
      <c r="F1368" s="62"/>
    </row>
    <row r="1369" spans="1:6">
      <c r="A1369" s="200"/>
      <c r="B1369" s="47"/>
      <c r="C1369" s="47"/>
      <c r="D1369" s="47"/>
      <c r="E1369" s="47"/>
      <c r="F1369" s="62"/>
    </row>
    <row r="1370" spans="1:6">
      <c r="A1370" s="200"/>
      <c r="B1370" s="47"/>
      <c r="C1370" s="47"/>
      <c r="D1370" s="47"/>
      <c r="E1370" s="47"/>
      <c r="F1370" s="62"/>
    </row>
    <row r="1371" spans="1:6">
      <c r="A1371" s="200"/>
      <c r="B1371" s="47"/>
      <c r="C1371" s="47"/>
      <c r="D1371" s="47"/>
      <c r="E1371" s="47"/>
      <c r="F1371" s="62"/>
    </row>
    <row r="1372" spans="1:6">
      <c r="A1372" s="200"/>
      <c r="B1372" s="47"/>
      <c r="C1372" s="47"/>
      <c r="D1372" s="47"/>
      <c r="E1372" s="47"/>
      <c r="F1372" s="62"/>
    </row>
    <row r="1373" spans="1:6">
      <c r="A1373" s="200"/>
      <c r="B1373" s="47"/>
      <c r="C1373" s="47"/>
      <c r="D1373" s="47"/>
      <c r="E1373" s="47"/>
      <c r="F1373" s="62"/>
    </row>
    <row r="1374" spans="1:6">
      <c r="A1374" s="200"/>
      <c r="B1374" s="47"/>
      <c r="C1374" s="47"/>
      <c r="D1374" s="47"/>
      <c r="E1374" s="47"/>
      <c r="F1374" s="62"/>
    </row>
    <row r="1375" spans="1:6">
      <c r="A1375" s="200"/>
      <c r="B1375" s="47"/>
      <c r="C1375" s="47"/>
      <c r="D1375" s="47"/>
      <c r="E1375" s="47"/>
      <c r="F1375" s="62"/>
    </row>
    <row r="1376" spans="1:6">
      <c r="A1376" s="200"/>
      <c r="B1376" s="47"/>
      <c r="C1376" s="47"/>
      <c r="D1376" s="47"/>
      <c r="E1376" s="47"/>
      <c r="F1376" s="62"/>
    </row>
    <row r="1377" spans="1:6">
      <c r="A1377" s="200"/>
      <c r="B1377" s="47"/>
      <c r="C1377" s="47"/>
      <c r="D1377" s="47"/>
      <c r="E1377" s="47"/>
      <c r="F1377" s="62"/>
    </row>
    <row r="1378" spans="1:6">
      <c r="A1378" s="200"/>
      <c r="B1378" s="47"/>
      <c r="C1378" s="47"/>
      <c r="D1378" s="47"/>
      <c r="E1378" s="47"/>
      <c r="F1378" s="62"/>
    </row>
    <row r="1379" spans="1:6">
      <c r="A1379" s="200"/>
      <c r="B1379" s="47"/>
      <c r="C1379" s="47"/>
      <c r="D1379" s="47"/>
      <c r="E1379" s="47"/>
      <c r="F1379" s="62"/>
    </row>
    <row r="1380" spans="1:6">
      <c r="A1380" s="200"/>
      <c r="B1380" s="47"/>
      <c r="C1380" s="47"/>
      <c r="D1380" s="47"/>
      <c r="E1380" s="47"/>
      <c r="F1380" s="62"/>
    </row>
    <row r="1381" spans="1:6">
      <c r="A1381" s="200"/>
      <c r="B1381" s="47"/>
      <c r="C1381" s="47"/>
      <c r="D1381" s="47"/>
      <c r="E1381" s="47"/>
      <c r="F1381" s="62"/>
    </row>
    <row r="1382" spans="1:6">
      <c r="A1382" s="200"/>
      <c r="B1382" s="47"/>
      <c r="C1382" s="47"/>
      <c r="D1382" s="47"/>
      <c r="E1382" s="47"/>
      <c r="F1382" s="62"/>
    </row>
    <row r="1383" spans="1:6">
      <c r="A1383" s="200"/>
      <c r="B1383" s="47"/>
      <c r="C1383" s="47"/>
      <c r="D1383" s="47"/>
      <c r="E1383" s="47"/>
      <c r="F1383" s="62"/>
    </row>
    <row r="1384" spans="1:6">
      <c r="A1384" s="200"/>
      <c r="B1384" s="47"/>
      <c r="C1384" s="47"/>
      <c r="D1384" s="47"/>
      <c r="E1384" s="47"/>
      <c r="F1384" s="62"/>
    </row>
    <row r="1385" spans="1:6">
      <c r="A1385" s="200"/>
      <c r="B1385" s="47"/>
      <c r="C1385" s="47"/>
      <c r="D1385" s="47"/>
      <c r="E1385" s="47"/>
      <c r="F1385" s="62"/>
    </row>
    <row r="1386" spans="1:6">
      <c r="A1386" s="200"/>
      <c r="B1386" s="47"/>
      <c r="C1386" s="47"/>
      <c r="D1386" s="47"/>
      <c r="E1386" s="47"/>
      <c r="F1386" s="62"/>
    </row>
    <row r="1387" spans="1:6">
      <c r="A1387" s="209"/>
      <c r="B1387" s="324"/>
      <c r="C1387" s="324"/>
      <c r="D1387" s="324"/>
      <c r="E1387" s="324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301" activePane="bottomLeft" state="frozen"/>
      <selection pane="bottomLeft" activeCell="K1316" sqref="K1316"/>
    </sheetView>
  </sheetViews>
  <sheetFormatPr defaultColWidth="9.140625" defaultRowHeight="15.7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23" t="s">
        <v>749</v>
      </c>
      <c r="B1" s="423"/>
      <c r="C1" s="423"/>
      <c r="D1" s="423"/>
      <c r="E1" s="423"/>
      <c r="F1" s="423"/>
      <c r="G1" s="74"/>
    </row>
    <row r="2" spans="1:13" ht="31.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>
      <c r="A3" s="214" t="s">
        <v>21</v>
      </c>
      <c r="B3" s="424" t="s">
        <v>752</v>
      </c>
      <c r="C3" s="425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>
      <c r="A451" s="223" t="s">
        <v>470</v>
      </c>
      <c r="B451" s="9">
        <v>517</v>
      </c>
      <c r="C451" s="256"/>
      <c r="D451" s="9"/>
      <c r="E451" s="9"/>
      <c r="F451" s="57"/>
    </row>
    <row r="452" spans="1:6" hidden="1">
      <c r="A452" s="223" t="s">
        <v>471</v>
      </c>
      <c r="B452" s="9">
        <v>510</v>
      </c>
      <c r="C452" s="256"/>
      <c r="D452" s="9"/>
      <c r="E452" s="9"/>
      <c r="F452" s="57"/>
    </row>
    <row r="453" spans="1:6" hidden="1">
      <c r="A453" s="223" t="s">
        <v>472</v>
      </c>
      <c r="B453" s="9">
        <v>517</v>
      </c>
      <c r="C453" s="256"/>
      <c r="D453" s="9"/>
      <c r="E453" s="9"/>
      <c r="F453" s="57"/>
    </row>
    <row r="454" spans="1:6" hidden="1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>
      <c r="A1188" s="343">
        <v>43405</v>
      </c>
      <c r="B1188" s="373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>
      <c r="A1189" s="343">
        <v>43406</v>
      </c>
      <c r="B1189" s="373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>
      <c r="A1190" s="343">
        <v>43409</v>
      </c>
      <c r="B1190" s="373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>
      <c r="A1191" s="343">
        <v>43410</v>
      </c>
      <c r="B1191" s="373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>
      <c r="A1192" s="343">
        <v>43411</v>
      </c>
      <c r="B1192" s="373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>
      <c r="A1193" s="343">
        <v>43412</v>
      </c>
      <c r="B1193" s="373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>
      <c r="A1194" s="343">
        <v>43413</v>
      </c>
      <c r="B1194" s="373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>
      <c r="A1195" s="224">
        <v>43416</v>
      </c>
      <c r="B1195" s="373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>
      <c r="A1196" s="224">
        <v>43417</v>
      </c>
      <c r="B1196" s="373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14" si="52">+C1240-C1239</f>
        <v>75</v>
      </c>
    </row>
    <row r="1241" spans="1:7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>
      <c r="A1247" s="224">
        <v>43510</v>
      </c>
      <c r="B1247" s="20">
        <f t="shared" si="40"/>
        <v>542.37248123606628</v>
      </c>
      <c r="C1247" s="383">
        <v>3676</v>
      </c>
      <c r="D1247" s="20">
        <f t="shared" si="41"/>
        <v>463.56622327868916</v>
      </c>
      <c r="E1247" s="385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>
      <c r="A1248" s="224">
        <v>43511</v>
      </c>
      <c r="B1248" s="20">
        <f t="shared" si="40"/>
        <v>540.24660356421282</v>
      </c>
      <c r="C1248" s="383">
        <v>3666</v>
      </c>
      <c r="D1248" s="20">
        <f t="shared" si="41"/>
        <v>461.74923381556653</v>
      </c>
      <c r="E1248" s="385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>
      <c r="A1249" s="224">
        <v>43514</v>
      </c>
      <c r="B1249" s="20">
        <f t="shared" si="40"/>
        <v>547.28280961182998</v>
      </c>
      <c r="C1249" s="383">
        <v>3701</v>
      </c>
      <c r="D1249" s="20">
        <f t="shared" si="41"/>
        <v>467.76308513831623</v>
      </c>
      <c r="E1249" s="385">
        <v>507.98500000000001</v>
      </c>
      <c r="F1249" s="170">
        <f>USD_CNY!B1036</f>
        <v>6.7625000000000002</v>
      </c>
      <c r="G1249" s="183">
        <f t="shared" si="52"/>
        <v>35</v>
      </c>
    </row>
    <row r="1250" spans="1:7">
      <c r="A1250" s="224">
        <v>43515</v>
      </c>
      <c r="B1250" s="20">
        <f t="shared" si="40"/>
        <v>546.60605720927072</v>
      </c>
      <c r="C1250" s="383">
        <v>3706</v>
      </c>
      <c r="D1250" s="20">
        <f t="shared" si="41"/>
        <v>467.18466428142801</v>
      </c>
      <c r="E1250" s="385">
        <v>508.30500000000001</v>
      </c>
      <c r="F1250" s="170">
        <f>USD_CNY!B1037</f>
        <v>6.7800200000000004</v>
      </c>
      <c r="G1250" s="183">
        <f t="shared" si="52"/>
        <v>5</v>
      </c>
    </row>
    <row r="1251" spans="1:7">
      <c r="A1251" s="224">
        <v>43517</v>
      </c>
      <c r="B1251" s="20">
        <f t="shared" si="40"/>
        <v>554.20170197788559</v>
      </c>
      <c r="C1251" s="383">
        <v>3716</v>
      </c>
      <c r="D1251" s="20">
        <f t="shared" si="41"/>
        <v>473.67666835716722</v>
      </c>
      <c r="E1251" s="385">
        <v>515.70000000000005</v>
      </c>
      <c r="F1251" s="170">
        <f>USD_CNY!B1038</f>
        <v>6.7051400000000001</v>
      </c>
      <c r="G1251" s="183">
        <f t="shared" si="52"/>
        <v>10</v>
      </c>
    </row>
    <row r="1252" spans="1:7">
      <c r="A1252" s="224">
        <v>43521</v>
      </c>
      <c r="B1252" s="20">
        <f t="shared" si="40"/>
        <v>553.5919155536742</v>
      </c>
      <c r="C1252" s="383">
        <v>3701</v>
      </c>
      <c r="D1252" s="20">
        <f t="shared" si="41"/>
        <v>473.15548337920876</v>
      </c>
      <c r="E1252" s="385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>
      <c r="A1253" s="224">
        <v>43522</v>
      </c>
      <c r="B1253" s="20">
        <f t="shared" si="40"/>
        <v>551.6620856742727</v>
      </c>
      <c r="C1253" s="383">
        <v>3691</v>
      </c>
      <c r="D1253" s="20">
        <f t="shared" si="41"/>
        <v>471.50605613185706</v>
      </c>
      <c r="E1253" s="385">
        <v>511.19499999999999</v>
      </c>
      <c r="F1253" s="170">
        <f>USD_CNY!B1040</f>
        <v>6.69069</v>
      </c>
      <c r="G1253" s="183">
        <f t="shared" si="52"/>
        <v>-10</v>
      </c>
    </row>
    <row r="1254" spans="1:7">
      <c r="A1254" s="224">
        <v>43523</v>
      </c>
      <c r="B1254" s="20">
        <f t="shared" si="40"/>
        <v>551.34823040552362</v>
      </c>
      <c r="C1254" s="383">
        <v>3686</v>
      </c>
      <c r="D1254" s="20">
        <f t="shared" si="41"/>
        <v>471.23780376540486</v>
      </c>
      <c r="E1254" s="385">
        <v>511.84</v>
      </c>
      <c r="F1254" s="170">
        <f>USD_CNY!B1041</f>
        <v>6.6854300000000002</v>
      </c>
      <c r="G1254" s="183">
        <f t="shared" si="52"/>
        <v>-5</v>
      </c>
    </row>
    <row r="1255" spans="1:7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>
      <c r="A1279" s="224">
        <v>43564</v>
      </c>
      <c r="B1279" s="20">
        <f t="shared" si="40"/>
        <v>531.48897283170061</v>
      </c>
      <c r="C1279" s="383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>
      <c r="A1280" s="224">
        <v>43565</v>
      </c>
      <c r="B1280" s="20">
        <f t="shared" si="40"/>
        <v>529.95093377622402</v>
      </c>
      <c r="C1280" s="383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>
      <c r="A1281" s="224">
        <v>43567</v>
      </c>
      <c r="B1281" s="20">
        <f t="shared" si="40"/>
        <v>523.44968356641539</v>
      </c>
      <c r="C1281" s="383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>
      <c r="A1282" s="224">
        <v>43571</v>
      </c>
      <c r="B1282" s="20">
        <f t="shared" si="40"/>
        <v>521.40455867626724</v>
      </c>
      <c r="C1282" s="383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>
      <c r="A1283" s="224">
        <v>43572</v>
      </c>
      <c r="B1283" s="20">
        <f t="shared" si="40"/>
        <v>521.98338777804452</v>
      </c>
      <c r="C1283" s="383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>
      <c r="A1284" s="224">
        <v>43573</v>
      </c>
      <c r="B1284" s="20">
        <f t="shared" si="40"/>
        <v>523.10257651551831</v>
      </c>
      <c r="C1284" s="383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>
      <c r="A1285" s="224">
        <v>43577</v>
      </c>
      <c r="B1285" s="20">
        <f t="shared" si="40"/>
        <v>524.40482142031033</v>
      </c>
      <c r="C1285" s="383">
        <v>3514</v>
      </c>
      <c r="D1285" s="20">
        <f t="shared" si="41"/>
        <v>448.20924907718836</v>
      </c>
      <c r="E1285" s="390">
        <v>483.70499999999998</v>
      </c>
      <c r="F1285" s="170">
        <f>USD_CNY!B1072</f>
        <v>6.7009299999999996</v>
      </c>
      <c r="G1285" s="183">
        <f t="shared" si="52"/>
        <v>13</v>
      </c>
    </row>
    <row r="1286" spans="1:7">
      <c r="A1286" s="224">
        <v>43578</v>
      </c>
      <c r="B1286" s="20">
        <f t="shared" si="40"/>
        <v>524.58341904957831</v>
      </c>
      <c r="C1286" s="383">
        <v>3519</v>
      </c>
      <c r="D1286" s="20">
        <f t="shared" si="41"/>
        <v>448.36189662357123</v>
      </c>
      <c r="E1286" s="390">
        <v>483.71</v>
      </c>
      <c r="F1286" s="170">
        <f>USD_CNY!B1073</f>
        <v>6.7081799999999996</v>
      </c>
      <c r="G1286" s="183">
        <f t="shared" si="52"/>
        <v>5</v>
      </c>
    </row>
    <row r="1287" spans="1:7">
      <c r="A1287" s="224">
        <v>43579</v>
      </c>
      <c r="B1287" s="20">
        <f t="shared" si="40"/>
        <v>518.24817518248176</v>
      </c>
      <c r="C1287" s="383">
        <v>3479</v>
      </c>
      <c r="D1287" s="20">
        <f t="shared" si="41"/>
        <v>442.94715827562544</v>
      </c>
      <c r="E1287" s="390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>
      <c r="A1288" s="224">
        <v>43580</v>
      </c>
      <c r="B1288" s="20">
        <f t="shared" si="40"/>
        <v>520.22390889019391</v>
      </c>
      <c r="C1288" s="383">
        <v>3499</v>
      </c>
      <c r="D1288" s="20">
        <f t="shared" si="41"/>
        <v>444.63581956426833</v>
      </c>
      <c r="E1288" s="390">
        <v>480.815</v>
      </c>
      <c r="F1288" s="170">
        <f>USD_CNY!B1075</f>
        <v>6.7259500000000001</v>
      </c>
      <c r="G1288" s="183">
        <f t="shared" si="52"/>
        <v>20</v>
      </c>
    </row>
    <row r="1289" spans="1:7">
      <c r="A1289" s="224">
        <v>43581</v>
      </c>
      <c r="B1289" s="20">
        <f t="shared" si="40"/>
        <v>521.79387805406816</v>
      </c>
      <c r="C1289" s="383">
        <v>3514</v>
      </c>
      <c r="D1289" s="20">
        <f t="shared" si="41"/>
        <v>445.97767355048563</v>
      </c>
      <c r="E1289" s="390">
        <v>481.45499999999998</v>
      </c>
      <c r="F1289" s="170">
        <f>USD_CNY!B1076</f>
        <v>6.7344600000000003</v>
      </c>
      <c r="G1289" s="183">
        <f t="shared" si="52"/>
        <v>15</v>
      </c>
    </row>
    <row r="1290" spans="1:7">
      <c r="A1290" s="224">
        <v>43587</v>
      </c>
      <c r="B1290" s="20">
        <f t="shared" si="40"/>
        <v>520.43439795270081</v>
      </c>
      <c r="C1290" s="383">
        <v>3506</v>
      </c>
      <c r="D1290" s="20">
        <f t="shared" si="41"/>
        <v>444.81572474589814</v>
      </c>
      <c r="E1290" s="390">
        <v>471.01</v>
      </c>
      <c r="F1290" s="170">
        <f>USD_CNY!B1077</f>
        <v>6.7366799999999998</v>
      </c>
      <c r="G1290" s="183">
        <f t="shared" si="52"/>
        <v>-8</v>
      </c>
    </row>
    <row r="1291" spans="1:7">
      <c r="A1291" s="224">
        <v>43588</v>
      </c>
      <c r="B1291" s="20">
        <f t="shared" si="40"/>
        <v>520.45525732548936</v>
      </c>
      <c r="C1291" s="383">
        <v>3506</v>
      </c>
      <c r="D1291" s="20">
        <f t="shared" si="41"/>
        <v>444.83355326964903</v>
      </c>
      <c r="E1291" s="390">
        <v>469.24</v>
      </c>
      <c r="F1291" s="170">
        <f>USD_CNY!B1078</f>
        <v>6.7364100000000002</v>
      </c>
      <c r="G1291" s="183">
        <f t="shared" si="52"/>
        <v>0</v>
      </c>
    </row>
    <row r="1292" spans="1:7">
      <c r="A1292" s="224">
        <v>43591</v>
      </c>
      <c r="B1292" s="20">
        <f t="shared" si="40"/>
        <v>521.44587032964102</v>
      </c>
      <c r="C1292" s="383">
        <v>3516</v>
      </c>
      <c r="D1292" s="20">
        <f t="shared" si="41"/>
        <v>445.68023105097524</v>
      </c>
      <c r="E1292" s="390">
        <v>478.72500000000002</v>
      </c>
      <c r="F1292" s="170">
        <f>USD_CNY!B1079</f>
        <v>6.7427900000000003</v>
      </c>
      <c r="G1292" s="183">
        <f t="shared" si="52"/>
        <v>10</v>
      </c>
    </row>
    <row r="1293" spans="1:7">
      <c r="A1293" s="224">
        <v>43592</v>
      </c>
      <c r="B1293" s="20">
        <f t="shared" si="40"/>
        <v>516.26150189442967</v>
      </c>
      <c r="C1293" s="383">
        <v>3510</v>
      </c>
      <c r="D1293" s="20">
        <f t="shared" si="41"/>
        <v>441.249146918316</v>
      </c>
      <c r="E1293" s="390">
        <v>478.40499999999997</v>
      </c>
      <c r="F1293" s="170">
        <f>USD_CNY!B1080</f>
        <v>6.7988799999999996</v>
      </c>
      <c r="G1293" s="183">
        <f t="shared" si="52"/>
        <v>-6</v>
      </c>
    </row>
    <row r="1294" spans="1:7">
      <c r="A1294" s="224">
        <v>43593</v>
      </c>
      <c r="B1294" s="20">
        <f t="shared" si="40"/>
        <v>518.62467981812051</v>
      </c>
      <c r="C1294" s="383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>
      <c r="A1295" s="224">
        <v>43594</v>
      </c>
      <c r="B1295" s="20">
        <f t="shared" ref="B1295:B1311" si="53">+IF(F1295=0,"",C1295/F1295)</f>
        <v>517.46652164044701</v>
      </c>
      <c r="C1295" s="383">
        <v>3511</v>
      </c>
      <c r="D1295" s="20">
        <f t="shared" ref="D1295:D1314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>
      <c r="A1296" s="224">
        <v>43595</v>
      </c>
      <c r="B1296" s="20">
        <f t="shared" si="53"/>
        <v>515.12643812843737</v>
      </c>
      <c r="C1296" s="383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>
      <c r="A1297" s="224">
        <v>43598</v>
      </c>
      <c r="B1297" s="20">
        <f t="shared" si="53"/>
        <v>514.24484548521991</v>
      </c>
      <c r="C1297" s="383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>
      <c r="A1312" s="224">
        <v>43622</v>
      </c>
      <c r="B1312" s="20">
        <f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>
      <c r="A1313" s="224">
        <v>43623</v>
      </c>
      <c r="B1313" s="20">
        <f>+IF(F1313=0,"",C1313/F1313)</f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>
      <c r="A1314" s="224">
        <v>43626</v>
      </c>
      <c r="B1314" s="20">
        <f>+IF(F1314=0,"",C1314/F1314)</f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7">
      <c r="A1315" s="223"/>
      <c r="B1315" s="20"/>
      <c r="C1315" s="256"/>
      <c r="D1315" s="20"/>
      <c r="E1315" s="20"/>
      <c r="F1315" s="58"/>
    </row>
    <row r="1316" spans="1:7">
      <c r="A1316" s="223"/>
      <c r="B1316" s="20"/>
      <c r="C1316" s="256"/>
      <c r="D1316" s="20"/>
      <c r="E1316" s="20"/>
      <c r="F1316" s="58"/>
    </row>
    <row r="1317" spans="1:7">
      <c r="A1317" s="223"/>
      <c r="B1317" s="20"/>
      <c r="C1317" s="256"/>
      <c r="D1317" s="20"/>
      <c r="E1317" s="20"/>
      <c r="F1317" s="58"/>
    </row>
    <row r="1318" spans="1:7">
      <c r="A1318" s="223"/>
      <c r="B1318" s="20"/>
      <c r="C1318" s="256"/>
      <c r="D1318" s="20"/>
      <c r="E1318" s="20"/>
      <c r="F1318" s="58"/>
    </row>
    <row r="1319" spans="1:7">
      <c r="A1319" s="223"/>
      <c r="B1319" s="20"/>
      <c r="C1319" s="256"/>
      <c r="D1319" s="20"/>
      <c r="E1319" s="20"/>
      <c r="F1319" s="58"/>
    </row>
    <row r="1320" spans="1:7">
      <c r="A1320" s="223"/>
      <c r="B1320" s="20"/>
      <c r="C1320" s="256"/>
      <c r="D1320" s="20"/>
      <c r="E1320" s="20"/>
      <c r="F1320" s="58"/>
    </row>
    <row r="1321" spans="1:7">
      <c r="A1321" s="223"/>
      <c r="B1321" s="20"/>
      <c r="C1321" s="256"/>
      <c r="D1321" s="20"/>
      <c r="E1321" s="20"/>
      <c r="F1321" s="58"/>
    </row>
    <row r="1322" spans="1:7">
      <c r="A1322" s="223"/>
      <c r="B1322" s="20"/>
      <c r="C1322" s="256"/>
      <c r="D1322" s="20"/>
      <c r="E1322" s="20"/>
      <c r="F1322" s="58"/>
    </row>
    <row r="1323" spans="1:7">
      <c r="A1323" s="223"/>
      <c r="B1323" s="20"/>
      <c r="C1323" s="256"/>
      <c r="D1323" s="20"/>
      <c r="E1323" s="20"/>
      <c r="F1323" s="58"/>
    </row>
    <row r="1324" spans="1:7">
      <c r="A1324" s="223"/>
      <c r="B1324" s="20"/>
      <c r="C1324" s="256"/>
      <c r="D1324" s="20"/>
      <c r="E1324" s="20"/>
      <c r="F1324" s="58"/>
    </row>
    <row r="1325" spans="1:7">
      <c r="A1325" s="223"/>
      <c r="B1325" s="20"/>
      <c r="C1325" s="256"/>
      <c r="D1325" s="20"/>
      <c r="E1325" s="20"/>
      <c r="F1325" s="58"/>
    </row>
    <row r="1326" spans="1:7">
      <c r="A1326" s="223"/>
      <c r="B1326" s="20"/>
      <c r="C1326" s="256"/>
      <c r="D1326" s="20"/>
      <c r="E1326" s="20"/>
      <c r="F1326" s="58"/>
    </row>
    <row r="1327" spans="1:7">
      <c r="A1327" s="223"/>
      <c r="B1327" s="20"/>
      <c r="C1327" s="256"/>
      <c r="D1327" s="20"/>
      <c r="E1327" s="20"/>
      <c r="F1327" s="58"/>
    </row>
    <row r="1328" spans="1:7">
      <c r="A1328" s="223"/>
      <c r="B1328" s="20"/>
      <c r="C1328" s="256"/>
      <c r="D1328" s="20"/>
      <c r="E1328" s="20"/>
      <c r="F1328" s="58"/>
    </row>
    <row r="1329" spans="1:6">
      <c r="A1329" s="223"/>
      <c r="B1329" s="20"/>
      <c r="C1329" s="256"/>
      <c r="D1329" s="20"/>
      <c r="E1329" s="20"/>
      <c r="F1329" s="58"/>
    </row>
    <row r="1330" spans="1:6">
      <c r="A1330" s="223"/>
      <c r="B1330" s="20"/>
      <c r="C1330" s="256"/>
      <c r="D1330" s="20"/>
      <c r="E1330" s="20"/>
      <c r="F1330" s="58"/>
    </row>
    <row r="1331" spans="1:6">
      <c r="A1331" s="223"/>
      <c r="B1331" s="20"/>
      <c r="C1331" s="256"/>
      <c r="D1331" s="20"/>
      <c r="E1331" s="20"/>
      <c r="F1331" s="58"/>
    </row>
    <row r="1332" spans="1:6">
      <c r="A1332" s="223"/>
      <c r="B1332" s="20"/>
      <c r="C1332" s="256"/>
      <c r="D1332" s="20"/>
      <c r="E1332" s="20"/>
      <c r="F1332" s="58"/>
    </row>
    <row r="1333" spans="1:6">
      <c r="A1333" s="223"/>
      <c r="B1333" s="20"/>
      <c r="C1333" s="256"/>
      <c r="D1333" s="20"/>
      <c r="E1333" s="20"/>
      <c r="F1333" s="58"/>
    </row>
    <row r="1334" spans="1:6">
      <c r="A1334" s="223"/>
      <c r="B1334" s="20"/>
      <c r="C1334" s="256"/>
      <c r="D1334" s="20"/>
      <c r="E1334" s="20"/>
      <c r="F1334" s="58"/>
    </row>
    <row r="1335" spans="1:6">
      <c r="A1335" s="223"/>
      <c r="B1335" s="20"/>
      <c r="C1335" s="256"/>
      <c r="D1335" s="20"/>
      <c r="E1335" s="20"/>
      <c r="F1335" s="58"/>
    </row>
    <row r="1336" spans="1:6">
      <c r="A1336" s="223"/>
      <c r="B1336" s="20"/>
      <c r="C1336" s="256"/>
      <c r="D1336" s="20"/>
      <c r="E1336" s="20"/>
      <c r="F1336" s="58"/>
    </row>
    <row r="1337" spans="1:6">
      <c r="A1337" s="223"/>
      <c r="B1337" s="20"/>
      <c r="C1337" s="256"/>
      <c r="D1337" s="20"/>
      <c r="E1337" s="20"/>
      <c r="F1337" s="58"/>
    </row>
    <row r="1338" spans="1:6">
      <c r="A1338" s="223"/>
      <c r="B1338" s="20"/>
      <c r="C1338" s="256"/>
      <c r="D1338" s="20"/>
      <c r="E1338" s="20"/>
      <c r="F1338" s="58"/>
    </row>
    <row r="1339" spans="1:6">
      <c r="A1339" s="223"/>
      <c r="B1339" s="20"/>
      <c r="C1339" s="256"/>
      <c r="D1339" s="20"/>
      <c r="E1339" s="20"/>
      <c r="F1339" s="58"/>
    </row>
    <row r="1340" spans="1:6">
      <c r="A1340" s="223"/>
      <c r="B1340" s="20"/>
      <c r="C1340" s="256"/>
      <c r="D1340" s="20"/>
      <c r="E1340" s="20"/>
      <c r="F1340" s="58"/>
    </row>
    <row r="1341" spans="1:6">
      <c r="A1341" s="223"/>
      <c r="B1341" s="20"/>
      <c r="C1341" s="256"/>
      <c r="D1341" s="20"/>
      <c r="E1341" s="20"/>
      <c r="F1341" s="58"/>
    </row>
    <row r="1342" spans="1:6">
      <c r="A1342" s="223"/>
      <c r="B1342" s="20"/>
      <c r="C1342" s="256"/>
      <c r="D1342" s="20"/>
      <c r="E1342" s="20"/>
      <c r="F1342" s="58"/>
    </row>
    <row r="1343" spans="1:6">
      <c r="A1343" s="223"/>
      <c r="B1343" s="20"/>
      <c r="C1343" s="256"/>
      <c r="D1343" s="20"/>
      <c r="E1343" s="20"/>
      <c r="F1343" s="58"/>
    </row>
    <row r="1344" spans="1:6">
      <c r="A1344" s="223"/>
      <c r="B1344" s="20"/>
      <c r="C1344" s="256"/>
      <c r="D1344" s="20"/>
      <c r="E1344" s="20"/>
      <c r="F1344" s="58"/>
    </row>
    <row r="1345" spans="1:6">
      <c r="A1345" s="223"/>
      <c r="B1345" s="20"/>
      <c r="C1345" s="256"/>
      <c r="D1345" s="20"/>
      <c r="E1345" s="20"/>
      <c r="F1345" s="58"/>
    </row>
    <row r="1346" spans="1:6">
      <c r="A1346" s="223"/>
      <c r="B1346" s="20"/>
      <c r="C1346" s="256"/>
      <c r="D1346" s="20"/>
      <c r="E1346" s="20"/>
      <c r="F1346" s="58"/>
    </row>
    <row r="1347" spans="1:6">
      <c r="A1347" s="223"/>
      <c r="B1347" s="20"/>
      <c r="C1347" s="256"/>
      <c r="D1347" s="20"/>
      <c r="E1347" s="20"/>
      <c r="F1347" s="58"/>
    </row>
    <row r="1348" spans="1:6">
      <c r="A1348" s="223"/>
      <c r="B1348" s="20"/>
      <c r="C1348" s="256"/>
      <c r="D1348" s="20"/>
      <c r="E1348" s="20"/>
      <c r="F1348" s="58"/>
    </row>
    <row r="1349" spans="1:6">
      <c r="A1349" s="223"/>
      <c r="B1349" s="20"/>
      <c r="C1349" s="256"/>
      <c r="D1349" s="20"/>
      <c r="E1349" s="20"/>
      <c r="F1349" s="58"/>
    </row>
    <row r="1350" spans="1:6">
      <c r="A1350" s="223"/>
      <c r="B1350" s="20"/>
      <c r="C1350" s="256"/>
      <c r="D1350" s="20"/>
      <c r="E1350" s="20"/>
      <c r="F1350" s="58"/>
    </row>
    <row r="1351" spans="1:6">
      <c r="A1351" s="223"/>
      <c r="B1351" s="20"/>
      <c r="C1351" s="256"/>
      <c r="D1351" s="20"/>
      <c r="E1351" s="20"/>
      <c r="F1351" s="58"/>
    </row>
    <row r="1352" spans="1:6">
      <c r="A1352" s="223"/>
      <c r="B1352" s="20"/>
      <c r="C1352" s="256"/>
      <c r="D1352" s="20"/>
      <c r="E1352" s="20"/>
      <c r="F1352" s="58"/>
    </row>
    <row r="1353" spans="1:6">
      <c r="A1353" s="223"/>
      <c r="B1353" s="20"/>
      <c r="C1353" s="256"/>
      <c r="D1353" s="20"/>
      <c r="E1353" s="20"/>
      <c r="F1353" s="58"/>
    </row>
    <row r="1354" spans="1:6">
      <c r="A1354" s="223"/>
      <c r="B1354" s="20"/>
      <c r="C1354" s="256"/>
      <c r="D1354" s="20"/>
      <c r="E1354" s="20"/>
      <c r="F1354" s="58"/>
    </row>
    <row r="1355" spans="1:6">
      <c r="A1355" s="223"/>
      <c r="B1355" s="20"/>
      <c r="C1355" s="256"/>
      <c r="D1355" s="20"/>
      <c r="E1355" s="20"/>
      <c r="F1355" s="58"/>
    </row>
    <row r="1356" spans="1:6">
      <c r="A1356" s="223"/>
      <c r="B1356" s="20"/>
      <c r="C1356" s="256"/>
      <c r="D1356" s="20"/>
      <c r="E1356" s="20"/>
      <c r="F1356" s="58"/>
    </row>
    <row r="1357" spans="1:6">
      <c r="A1357" s="223"/>
      <c r="B1357" s="20"/>
      <c r="C1357" s="256"/>
      <c r="D1357" s="20"/>
      <c r="E1357" s="20"/>
      <c r="F1357" s="58"/>
    </row>
    <row r="1358" spans="1:6">
      <c r="A1358" s="223"/>
      <c r="B1358" s="20"/>
      <c r="C1358" s="256"/>
      <c r="D1358" s="20"/>
      <c r="E1358" s="20"/>
      <c r="F1358" s="58"/>
    </row>
    <row r="1359" spans="1:6">
      <c r="A1359" s="223"/>
      <c r="B1359" s="20"/>
      <c r="C1359" s="256"/>
      <c r="D1359" s="20"/>
      <c r="E1359" s="20"/>
      <c r="F1359" s="58"/>
    </row>
    <row r="1360" spans="1:6">
      <c r="A1360" s="223"/>
      <c r="B1360" s="20"/>
      <c r="C1360" s="256"/>
      <c r="D1360" s="20"/>
      <c r="E1360" s="20"/>
      <c r="F1360" s="58"/>
    </row>
    <row r="1361" spans="1:6">
      <c r="A1361" s="223"/>
      <c r="B1361" s="20"/>
      <c r="C1361" s="256"/>
      <c r="D1361" s="20"/>
      <c r="E1361" s="20"/>
      <c r="F1361" s="58"/>
    </row>
    <row r="1362" spans="1:6">
      <c r="A1362" s="223"/>
      <c r="B1362" s="20"/>
      <c r="C1362" s="256"/>
      <c r="D1362" s="20"/>
      <c r="E1362" s="20"/>
      <c r="F1362" s="58"/>
    </row>
    <row r="1363" spans="1:6">
      <c r="A1363" s="223"/>
      <c r="B1363" s="20"/>
      <c r="C1363" s="256"/>
      <c r="D1363" s="20"/>
      <c r="E1363" s="20"/>
      <c r="F1363" s="58"/>
    </row>
    <row r="1364" spans="1:6">
      <c r="A1364" s="223"/>
      <c r="B1364" s="20"/>
      <c r="C1364" s="256"/>
      <c r="D1364" s="20"/>
      <c r="E1364" s="20"/>
      <c r="F1364" s="58"/>
    </row>
    <row r="1365" spans="1:6">
      <c r="A1365" s="223"/>
      <c r="B1365" s="20"/>
      <c r="C1365" s="256"/>
      <c r="D1365" s="20"/>
      <c r="E1365" s="20"/>
      <c r="F1365" s="58"/>
    </row>
    <row r="1366" spans="1:6">
      <c r="A1366" s="223"/>
      <c r="B1366" s="20"/>
      <c r="C1366" s="256"/>
      <c r="D1366" s="20"/>
      <c r="E1366" s="20"/>
      <c r="F1366" s="58"/>
    </row>
    <row r="1367" spans="1:6">
      <c r="A1367" s="223"/>
      <c r="B1367" s="20"/>
      <c r="C1367" s="256"/>
      <c r="D1367" s="20"/>
      <c r="E1367" s="20"/>
      <c r="F1367" s="58"/>
    </row>
    <row r="1368" spans="1:6">
      <c r="A1368" s="223"/>
      <c r="B1368" s="20"/>
      <c r="C1368" s="256"/>
      <c r="D1368" s="20"/>
      <c r="E1368" s="20"/>
      <c r="F1368" s="58"/>
    </row>
    <row r="1369" spans="1:6">
      <c r="A1369" s="223"/>
      <c r="B1369" s="20"/>
      <c r="C1369" s="256"/>
      <c r="D1369" s="20"/>
      <c r="E1369" s="20"/>
      <c r="F1369" s="58"/>
    </row>
    <row r="1370" spans="1:6">
      <c r="A1370" s="223"/>
      <c r="B1370" s="20"/>
      <c r="C1370" s="256"/>
      <c r="D1370" s="20"/>
      <c r="E1370" s="20"/>
      <c r="F1370" s="58"/>
    </row>
    <row r="1371" spans="1:6">
      <c r="A1371" s="223"/>
      <c r="B1371" s="20"/>
      <c r="C1371" s="256"/>
      <c r="D1371" s="20"/>
      <c r="E1371" s="20"/>
      <c r="F1371" s="58"/>
    </row>
    <row r="1372" spans="1:6">
      <c r="A1372" s="223"/>
      <c r="B1372" s="20"/>
      <c r="C1372" s="256"/>
      <c r="D1372" s="20"/>
      <c r="E1372" s="20"/>
      <c r="F1372" s="58"/>
    </row>
    <row r="1373" spans="1:6">
      <c r="A1373" s="223"/>
      <c r="B1373" s="20"/>
      <c r="C1373" s="256"/>
      <c r="D1373" s="20"/>
      <c r="E1373" s="20"/>
      <c r="F1373" s="58"/>
    </row>
    <row r="1374" spans="1:6">
      <c r="A1374" s="223"/>
      <c r="B1374" s="20"/>
      <c r="C1374" s="256"/>
      <c r="D1374" s="20"/>
      <c r="E1374" s="20"/>
      <c r="F1374" s="58"/>
    </row>
    <row r="1375" spans="1:6">
      <c r="A1375" s="223"/>
      <c r="B1375" s="20"/>
      <c r="C1375" s="256"/>
      <c r="D1375" s="20"/>
      <c r="E1375" s="20"/>
      <c r="F1375" s="58"/>
    </row>
    <row r="1376" spans="1:6">
      <c r="A1376" s="223"/>
      <c r="B1376" s="20"/>
      <c r="C1376" s="256"/>
      <c r="D1376" s="20"/>
      <c r="E1376" s="20"/>
      <c r="F1376" s="58"/>
    </row>
    <row r="1377" spans="1:6">
      <c r="A1377" s="223"/>
      <c r="B1377" s="20"/>
      <c r="C1377" s="256"/>
      <c r="D1377" s="20"/>
      <c r="E1377" s="20"/>
      <c r="F1377" s="58"/>
    </row>
    <row r="1378" spans="1:6">
      <c r="A1378" s="223"/>
      <c r="B1378" s="20"/>
      <c r="C1378" s="256"/>
      <c r="D1378" s="20"/>
      <c r="E1378" s="20"/>
      <c r="F1378" s="58"/>
    </row>
    <row r="1379" spans="1:6">
      <c r="A1379" s="223"/>
      <c r="B1379" s="20"/>
      <c r="C1379" s="256"/>
      <c r="D1379" s="20"/>
      <c r="E1379" s="20"/>
      <c r="F1379" s="58"/>
    </row>
    <row r="1380" spans="1:6">
      <c r="A1380" s="223"/>
      <c r="B1380" s="20"/>
      <c r="C1380" s="256"/>
      <c r="D1380" s="20"/>
      <c r="E1380" s="20"/>
      <c r="F1380" s="58"/>
    </row>
    <row r="1381" spans="1:6">
      <c r="A1381" s="223"/>
      <c r="B1381" s="20"/>
      <c r="C1381" s="256"/>
      <c r="D1381" s="20"/>
      <c r="E1381" s="20"/>
      <c r="F1381" s="58"/>
    </row>
    <row r="1382" spans="1:6">
      <c r="A1382" s="223"/>
      <c r="B1382" s="20"/>
      <c r="C1382" s="256"/>
      <c r="D1382" s="20"/>
      <c r="E1382" s="20"/>
      <c r="F1382" s="58"/>
    </row>
    <row r="1383" spans="1:6">
      <c r="A1383" s="223"/>
      <c r="B1383" s="20"/>
      <c r="C1383" s="256"/>
      <c r="D1383" s="20"/>
      <c r="E1383" s="20"/>
      <c r="F1383" s="58"/>
    </row>
    <row r="1384" spans="1:6">
      <c r="A1384" s="223"/>
      <c r="B1384" s="20"/>
      <c r="C1384" s="256"/>
      <c r="D1384" s="20"/>
      <c r="E1384" s="20"/>
      <c r="F1384" s="58"/>
    </row>
    <row r="1385" spans="1:6">
      <c r="A1385" s="223"/>
      <c r="B1385" s="20"/>
      <c r="C1385" s="256"/>
      <c r="D1385" s="20"/>
      <c r="E1385" s="20"/>
      <c r="F1385" s="58"/>
    </row>
    <row r="1386" spans="1:6">
      <c r="A1386" s="223"/>
      <c r="B1386" s="20"/>
      <c r="C1386" s="256"/>
      <c r="D1386" s="20"/>
      <c r="E1386" s="20"/>
      <c r="F1386" s="58"/>
    </row>
    <row r="1387" spans="1:6">
      <c r="A1387" s="223"/>
      <c r="B1387" s="20"/>
      <c r="C1387" s="256"/>
      <c r="D1387" s="20"/>
      <c r="E1387" s="20"/>
      <c r="F1387" s="58"/>
    </row>
    <row r="1388" spans="1:6">
      <c r="A1388" s="223"/>
      <c r="B1388" s="20"/>
      <c r="C1388" s="256"/>
      <c r="D1388" s="20"/>
      <c r="E1388" s="20"/>
      <c r="F1388" s="58"/>
    </row>
    <row r="1389" spans="1:6">
      <c r="A1389" s="223"/>
      <c r="B1389" s="20"/>
      <c r="C1389" s="256"/>
      <c r="D1389" s="20"/>
      <c r="E1389" s="20"/>
      <c r="F1389" s="58"/>
    </row>
    <row r="1390" spans="1:6">
      <c r="A1390" s="223"/>
      <c r="B1390" s="20"/>
      <c r="C1390" s="256"/>
      <c r="D1390" s="20"/>
      <c r="E1390" s="20"/>
      <c r="F1390" s="58"/>
    </row>
    <row r="1391" spans="1:6">
      <c r="A1391" s="223"/>
      <c r="B1391" s="20"/>
      <c r="C1391" s="256"/>
      <c r="D1391" s="20"/>
      <c r="E1391" s="20"/>
      <c r="F1391" s="58"/>
    </row>
    <row r="1392" spans="1:6">
      <c r="A1392" s="223"/>
      <c r="B1392" s="20"/>
      <c r="C1392" s="256"/>
      <c r="D1392" s="20"/>
      <c r="E1392" s="20"/>
      <c r="F1392" s="58"/>
    </row>
    <row r="1393" spans="1:6">
      <c r="A1393" s="223"/>
      <c r="B1393" s="20"/>
      <c r="C1393" s="256"/>
      <c r="D1393" s="20"/>
      <c r="E1393" s="20"/>
      <c r="F1393" s="58"/>
    </row>
    <row r="1394" spans="1:6">
      <c r="A1394" s="225"/>
      <c r="B1394" s="99"/>
      <c r="C1394" s="260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11"/>
  <sheetViews>
    <sheetView zoomScale="85" zoomScaleNormal="85" workbookViewId="0">
      <pane ySplit="4" topLeftCell="A1295" activePane="bottomLeft" state="frozen"/>
      <selection pane="bottomLeft" activeCell="I1310" sqref="I1310"/>
    </sheetView>
  </sheetViews>
  <sheetFormatPr defaultColWidth="9.140625" defaultRowHeight="15.7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26" t="s">
        <v>749</v>
      </c>
      <c r="B1" s="426"/>
      <c r="C1" s="426"/>
      <c r="D1" s="426"/>
      <c r="E1" s="426"/>
      <c r="F1" s="426"/>
    </row>
    <row r="2" spans="1:6" s="100" customFormat="1" ht="31.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>
      <c r="A451" s="59" t="s">
        <v>666</v>
      </c>
      <c r="B451" s="9">
        <v>2509</v>
      </c>
      <c r="C451" s="255"/>
      <c r="D451" s="9"/>
      <c r="E451" s="255"/>
      <c r="F451" s="9"/>
    </row>
    <row r="452" spans="1:6" hidden="1">
      <c r="A452" s="59" t="s">
        <v>667</v>
      </c>
      <c r="B452" s="9">
        <v>2394</v>
      </c>
      <c r="C452" s="255"/>
      <c r="D452" s="9"/>
      <c r="E452" s="255"/>
      <c r="F452" s="9"/>
    </row>
    <row r="453" spans="1:6" hidden="1">
      <c r="A453" s="59" t="s">
        <v>668</v>
      </c>
      <c r="B453" s="9">
        <v>2433</v>
      </c>
      <c r="C453" s="255"/>
      <c r="D453" s="9"/>
      <c r="E453" s="255"/>
      <c r="F453" s="9"/>
    </row>
    <row r="454" spans="1:6" hidden="1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>
      <c r="A621" s="236" t="s">
        <v>644</v>
      </c>
      <c r="B621" s="20"/>
      <c r="C621" s="255"/>
      <c r="D621" s="9"/>
      <c r="E621" s="255"/>
      <c r="F621" s="9"/>
    </row>
    <row r="622" spans="1:6" hidden="1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>
      <c r="A649" s="236" t="s">
        <v>799</v>
      </c>
      <c r="B649" s="9">
        <f>'Gia Kim Loai'!H8</f>
        <v>2613.2751796595944</v>
      </c>
      <c r="C649" s="255"/>
      <c r="D649" s="9"/>
      <c r="E649" s="255"/>
      <c r="F649" s="9"/>
    </row>
    <row r="650" spans="1:6" hidden="1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2"/>
    </row>
    <row r="1184" spans="1:8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>
      <c r="A1205" s="224">
        <v>43434</v>
      </c>
      <c r="B1205" s="20">
        <f t="shared" ref="B1205:B1311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1" si="50">+C1237-C1236</f>
        <v>150</v>
      </c>
    </row>
    <row r="1238" spans="1:7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>
      <c r="A1244" s="224">
        <v>43510</v>
      </c>
      <c r="B1244" s="3">
        <f t="shared" si="40"/>
        <v>3178.1020799305952</v>
      </c>
      <c r="C1244" s="384">
        <v>21540</v>
      </c>
      <c r="D1244" s="3">
        <f t="shared" si="38"/>
        <v>2716.3265640432437</v>
      </c>
      <c r="E1244" s="384">
        <v>2603.5</v>
      </c>
      <c r="F1244" s="170">
        <f>USD_CNY!B1034</f>
        <v>6.7776300000000003</v>
      </c>
      <c r="G1244" s="183">
        <f t="shared" si="50"/>
        <v>-20</v>
      </c>
    </row>
    <row r="1245" spans="1:7">
      <c r="A1245" s="224">
        <v>43511</v>
      </c>
      <c r="B1245" s="3">
        <f t="shared" si="40"/>
        <v>3152.1753546749896</v>
      </c>
      <c r="C1245" s="384">
        <v>21390</v>
      </c>
      <c r="D1245" s="3">
        <f t="shared" si="38"/>
        <v>2694.1669698076835</v>
      </c>
      <c r="E1245" s="384">
        <v>2635</v>
      </c>
      <c r="F1245" s="170">
        <f>USD_CNY!B1035</f>
        <v>6.7857900000000004</v>
      </c>
      <c r="G1245" s="183">
        <f t="shared" si="50"/>
        <v>-150</v>
      </c>
    </row>
    <row r="1246" spans="1:7">
      <c r="A1246" s="224">
        <v>43514</v>
      </c>
      <c r="B1246" s="3">
        <f t="shared" si="40"/>
        <v>3197.0425138632163</v>
      </c>
      <c r="C1246" s="384">
        <v>21620</v>
      </c>
      <c r="D1246" s="3">
        <f t="shared" si="38"/>
        <v>2732.5149691138604</v>
      </c>
      <c r="E1246" s="384">
        <v>2641</v>
      </c>
      <c r="F1246" s="170">
        <f>USD_CNY!B1036</f>
        <v>6.7625000000000002</v>
      </c>
      <c r="G1246" s="183">
        <f t="shared" si="50"/>
        <v>230</v>
      </c>
    </row>
    <row r="1247" spans="1:7">
      <c r="A1247" s="224">
        <v>43515</v>
      </c>
      <c r="B1247" s="3">
        <f t="shared" si="40"/>
        <v>3184.3563883292377</v>
      </c>
      <c r="C1247" s="384">
        <v>21590</v>
      </c>
      <c r="D1247" s="3">
        <f t="shared" si="38"/>
        <v>2721.6721267771263</v>
      </c>
      <c r="E1247" s="384">
        <v>2632</v>
      </c>
      <c r="F1247" s="170">
        <f>USD_CNY!B1037</f>
        <v>6.7800200000000004</v>
      </c>
      <c r="G1247" s="183">
        <f t="shared" si="50"/>
        <v>-30</v>
      </c>
    </row>
    <row r="1248" spans="1:7">
      <c r="A1248" s="224">
        <v>43517</v>
      </c>
      <c r="B1248" s="3">
        <f t="shared" si="40"/>
        <v>3252.7285038045438</v>
      </c>
      <c r="C1248" s="384">
        <v>21810</v>
      </c>
      <c r="D1248" s="3">
        <f t="shared" si="38"/>
        <v>2780.1098323115762</v>
      </c>
      <c r="E1248" s="384">
        <v>2711.5</v>
      </c>
      <c r="F1248" s="170">
        <f>USD_CNY!B1038</f>
        <v>6.7051400000000001</v>
      </c>
      <c r="G1248" s="183">
        <f t="shared" si="50"/>
        <v>220</v>
      </c>
    </row>
    <row r="1249" spans="1:7">
      <c r="A1249" s="224">
        <v>43521</v>
      </c>
      <c r="B1249" s="3">
        <f t="shared" si="40"/>
        <v>3280.2676865960752</v>
      </c>
      <c r="C1249" s="384">
        <v>21930</v>
      </c>
      <c r="D1249" s="3">
        <f t="shared" si="38"/>
        <v>2803.647595381261</v>
      </c>
      <c r="E1249" s="384">
        <v>2718</v>
      </c>
      <c r="F1249" s="170">
        <f>USD_CNY!B1039</f>
        <v>6.6854300000000002</v>
      </c>
      <c r="G1249" s="183">
        <f t="shared" si="50"/>
        <v>120</v>
      </c>
    </row>
    <row r="1250" spans="1:7">
      <c r="A1250" s="224">
        <v>43522</v>
      </c>
      <c r="B1250" s="3">
        <f t="shared" si="40"/>
        <v>3259.7534783407991</v>
      </c>
      <c r="C1250" s="384">
        <v>21810</v>
      </c>
      <c r="D1250" s="3">
        <f t="shared" si="38"/>
        <v>2786.1140840519652</v>
      </c>
      <c r="E1250" s="384">
        <v>2742</v>
      </c>
      <c r="F1250" s="170">
        <f>USD_CNY!B1040</f>
        <v>6.69069</v>
      </c>
      <c r="G1250" s="183">
        <f t="shared" si="50"/>
        <v>-120</v>
      </c>
    </row>
    <row r="1251" spans="1:7">
      <c r="A1251" s="224">
        <v>43523</v>
      </c>
      <c r="B1251" s="3">
        <f t="shared" si="40"/>
        <v>3271.2929460034729</v>
      </c>
      <c r="C1251" s="384">
        <v>21870</v>
      </c>
      <c r="D1251" s="3">
        <f t="shared" si="38"/>
        <v>2795.9768769260454</v>
      </c>
      <c r="E1251" s="384">
        <v>2741</v>
      </c>
      <c r="F1251" s="170">
        <f>USD_CNY!B1041</f>
        <v>6.6854300000000002</v>
      </c>
      <c r="G1251" s="183">
        <f t="shared" si="50"/>
        <v>60</v>
      </c>
    </row>
    <row r="1252" spans="1:7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11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>
      <c r="A1282" s="224">
        <v>43577</v>
      </c>
      <c r="B1282" s="3">
        <f t="shared" si="40"/>
        <v>3277.1570513346655</v>
      </c>
      <c r="C1282" s="384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>
      <c r="A1283" s="224">
        <v>43578</v>
      </c>
      <c r="B1283" s="3">
        <f t="shared" si="40"/>
        <v>3267.6523289476431</v>
      </c>
      <c r="C1283" s="384">
        <v>21920</v>
      </c>
      <c r="D1283" s="3">
        <f t="shared" si="51"/>
        <v>2792.865238416789</v>
      </c>
      <c r="E1283" s="391">
        <v>2854</v>
      </c>
      <c r="F1283" s="170">
        <f>USD_CNY!B1073</f>
        <v>6.7081799999999996</v>
      </c>
      <c r="G1283" s="183">
        <f t="shared" si="50"/>
        <v>-40</v>
      </c>
    </row>
    <row r="1284" spans="1:7">
      <c r="A1284" s="224">
        <v>43579</v>
      </c>
      <c r="B1284" s="3">
        <f t="shared" si="40"/>
        <v>3241.4717711902281</v>
      </c>
      <c r="C1284" s="384">
        <v>21760</v>
      </c>
      <c r="D1284" s="3">
        <f t="shared" si="51"/>
        <v>2770.4886933249813</v>
      </c>
      <c r="E1284" s="391">
        <v>2882</v>
      </c>
      <c r="F1284" s="170">
        <f>USD_CNY!B1074</f>
        <v>6.7130000000000001</v>
      </c>
      <c r="G1284" s="183">
        <f t="shared" si="50"/>
        <v>-160</v>
      </c>
    </row>
    <row r="1285" spans="1:7">
      <c r="A1285" s="224">
        <v>43580</v>
      </c>
      <c r="B1285" s="3">
        <f t="shared" si="40"/>
        <v>3230.7703744452456</v>
      </c>
      <c r="C1285" s="384">
        <v>21730</v>
      </c>
      <c r="D1285" s="3">
        <f t="shared" si="51"/>
        <v>2761.3422003805517</v>
      </c>
      <c r="E1285" s="391">
        <v>2859</v>
      </c>
      <c r="F1285" s="170">
        <f>USD_CNY!B1075</f>
        <v>6.7259500000000001</v>
      </c>
      <c r="G1285" s="183">
        <f t="shared" si="50"/>
        <v>-30</v>
      </c>
    </row>
    <row r="1286" spans="1:7">
      <c r="A1286" s="224">
        <v>43581</v>
      </c>
      <c r="B1286" s="3">
        <f t="shared" si="40"/>
        <v>3229.6576117461532</v>
      </c>
      <c r="C1286" s="384">
        <v>21750</v>
      </c>
      <c r="D1286" s="3">
        <f t="shared" si="51"/>
        <v>2760.3911211505583</v>
      </c>
      <c r="E1286" s="391">
        <v>2870</v>
      </c>
      <c r="F1286" s="170">
        <f>USD_CNY!B1076</f>
        <v>6.7344600000000003</v>
      </c>
      <c r="G1286" s="183">
        <f t="shared" si="50"/>
        <v>20</v>
      </c>
    </row>
    <row r="1287" spans="1:7">
      <c r="A1287" s="224">
        <v>43587</v>
      </c>
      <c r="B1287" s="3">
        <f t="shared" si="40"/>
        <v>3258.2815273992533</v>
      </c>
      <c r="C1287" s="384">
        <v>21950</v>
      </c>
      <c r="D1287" s="3">
        <f t="shared" si="51"/>
        <v>2784.8560063241484</v>
      </c>
      <c r="E1287" s="391">
        <v>2906</v>
      </c>
      <c r="F1287" s="170">
        <f>USD_CNY!B1077</f>
        <v>6.7366799999999998</v>
      </c>
      <c r="G1287" s="183">
        <f t="shared" si="50"/>
        <v>200</v>
      </c>
    </row>
    <row r="1288" spans="1:7">
      <c r="A1288" s="224">
        <v>43588</v>
      </c>
      <c r="B1288" s="3">
        <f t="shared" si="40"/>
        <v>3258.4121215899863</v>
      </c>
      <c r="C1288" s="384">
        <v>21950</v>
      </c>
      <c r="D1288" s="3">
        <f t="shared" si="51"/>
        <v>2784.967625290587</v>
      </c>
      <c r="E1288" s="391">
        <v>2832</v>
      </c>
      <c r="F1288" s="170">
        <f>USD_CNY!B1078</f>
        <v>6.7364100000000002</v>
      </c>
      <c r="G1288" s="183">
        <f t="shared" si="50"/>
        <v>0</v>
      </c>
    </row>
    <row r="1289" spans="1:7">
      <c r="A1289" s="224">
        <v>43591</v>
      </c>
      <c r="B1289" s="3">
        <f t="shared" si="40"/>
        <v>3210.8370570639154</v>
      </c>
      <c r="C1289" s="384">
        <v>21650</v>
      </c>
      <c r="D1289" s="3">
        <f t="shared" si="51"/>
        <v>2744.3051769777057</v>
      </c>
      <c r="E1289" s="391">
        <v>2867</v>
      </c>
      <c r="F1289" s="170">
        <f>USD_CNY!B1079</f>
        <v>6.7427900000000003</v>
      </c>
      <c r="G1289" s="183">
        <f t="shared" si="50"/>
        <v>-300</v>
      </c>
    </row>
    <row r="1290" spans="1:7">
      <c r="A1290" s="224">
        <v>43592</v>
      </c>
      <c r="B1290" s="3">
        <f t="shared" si="40"/>
        <v>3203.4688066269741</v>
      </c>
      <c r="C1290" s="384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58"/>
  <sheetViews>
    <sheetView zoomScale="115" zoomScaleNormal="115" workbookViewId="0">
      <pane ySplit="5" topLeftCell="A852" activePane="bottomLeft" state="frozen"/>
      <selection pane="bottomLeft" activeCell="E862" sqref="E862"/>
    </sheetView>
  </sheetViews>
  <sheetFormatPr defaultColWidth="9.140625" defaultRowHeight="12.75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8"/>
      <c r="B1" s="104"/>
      <c r="C1" s="279"/>
      <c r="D1" s="104"/>
      <c r="E1" s="279"/>
      <c r="F1" s="171"/>
      <c r="H1" s="105"/>
    </row>
    <row r="2" spans="1:8">
      <c r="A2" s="248"/>
      <c r="B2" s="104"/>
      <c r="C2" s="279"/>
      <c r="D2" s="104"/>
      <c r="E2" s="279"/>
      <c r="F2" s="171"/>
      <c r="H2" s="107"/>
    </row>
    <row r="3" spans="1:8" ht="25.5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>
      <c r="A6" s="249" t="s">
        <v>463</v>
      </c>
      <c r="B6" s="109">
        <v>15397.28</v>
      </c>
      <c r="C6" s="282"/>
      <c r="D6" s="109"/>
      <c r="E6" s="282"/>
      <c r="F6" s="174"/>
    </row>
    <row r="7" spans="1:8" hidden="1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>
      <c r="A8" s="250" t="s">
        <v>465</v>
      </c>
      <c r="B8" s="111">
        <v>14742.91</v>
      </c>
      <c r="C8" s="283"/>
      <c r="D8" s="111"/>
      <c r="E8" s="283"/>
      <c r="F8" s="175"/>
    </row>
    <row r="9" spans="1:8" hidden="1">
      <c r="A9" s="250" t="s">
        <v>662</v>
      </c>
      <c r="B9" s="111">
        <v>14282.72</v>
      </c>
      <c r="C9" s="283"/>
      <c r="D9" s="111"/>
      <c r="E9" s="283"/>
      <c r="F9" s="175"/>
    </row>
    <row r="10" spans="1:8" hidden="1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49">
        <v>43404</v>
      </c>
      <c r="B731" s="110">
        <f t="shared" ref="B731:B858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49">
        <v>43509</v>
      </c>
      <c r="B790" s="106">
        <f t="shared" si="28"/>
        <v>14608.515437797214</v>
      </c>
      <c r="C790" s="386">
        <v>98825</v>
      </c>
      <c r="D790" s="106">
        <f t="shared" si="29"/>
        <v>12485.91063059591</v>
      </c>
      <c r="E790" s="386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49">
        <v>43510</v>
      </c>
      <c r="B791" s="106">
        <f t="shared" si="28"/>
        <v>14636.384694944987</v>
      </c>
      <c r="C791" s="386">
        <v>99200</v>
      </c>
      <c r="D791" s="106">
        <f t="shared" si="29"/>
        <v>12509.73050849999</v>
      </c>
      <c r="E791" s="386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49">
        <v>43511</v>
      </c>
      <c r="B792" s="106">
        <f t="shared" si="28"/>
        <v>14405.10242727818</v>
      </c>
      <c r="C792" s="386">
        <v>97750</v>
      </c>
      <c r="D792" s="106">
        <f t="shared" si="29"/>
        <v>12312.053356648017</v>
      </c>
      <c r="E792" s="386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49">
        <v>43514</v>
      </c>
      <c r="B793" s="106">
        <f t="shared" si="28"/>
        <v>14632.162661737522</v>
      </c>
      <c r="C793" s="386">
        <v>98950</v>
      </c>
      <c r="D793" s="106">
        <f t="shared" si="29"/>
        <v>12506.121933108994</v>
      </c>
      <c r="E793" s="386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49">
        <v>43515</v>
      </c>
      <c r="B794" s="106">
        <f t="shared" si="28"/>
        <v>14690.222152737011</v>
      </c>
      <c r="C794" s="386">
        <v>99600</v>
      </c>
      <c r="D794" s="106">
        <f t="shared" si="29"/>
        <v>12555.745429689754</v>
      </c>
      <c r="E794" s="386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49">
        <v>43517</v>
      </c>
      <c r="B795" s="106">
        <f t="shared" si="28"/>
        <v>15197.296402461396</v>
      </c>
      <c r="C795" s="386">
        <v>101900</v>
      </c>
      <c r="D795" s="106">
        <f t="shared" si="29"/>
        <v>12989.14222432598</v>
      </c>
      <c r="E795" s="386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49">
        <v>43521</v>
      </c>
      <c r="B796" s="106">
        <f t="shared" si="28"/>
        <v>15455.251195510236</v>
      </c>
      <c r="C796" s="386">
        <v>103325</v>
      </c>
      <c r="D796" s="106">
        <f t="shared" si="29"/>
        <v>13209.616406419007</v>
      </c>
      <c r="E796" s="386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49">
        <v>43522</v>
      </c>
      <c r="B797" s="106">
        <f t="shared" si="28"/>
        <v>15267.483622765365</v>
      </c>
      <c r="C797" s="386">
        <v>102150</v>
      </c>
      <c r="D797" s="106">
        <f t="shared" si="29"/>
        <v>13049.13130150886</v>
      </c>
      <c r="E797" s="386">
        <v>12940</v>
      </c>
      <c r="F797" s="177">
        <f>USD_CNY!B1040</f>
        <v>6.69069</v>
      </c>
      <c r="G797" s="106">
        <f t="shared" si="43"/>
        <v>-1175</v>
      </c>
    </row>
    <row r="798" spans="1:7">
      <c r="A798" s="349">
        <v>43523</v>
      </c>
      <c r="B798" s="106">
        <f t="shared" si="28"/>
        <v>15320.630086621204</v>
      </c>
      <c r="C798" s="386">
        <v>102425</v>
      </c>
      <c r="D798" s="106">
        <f t="shared" si="29"/>
        <v>13094.555629590774</v>
      </c>
      <c r="E798" s="386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49">
        <v>43577</v>
      </c>
      <c r="B829" s="106">
        <f t="shared" si="28"/>
        <v>15139.689565478226</v>
      </c>
      <c r="C829" s="386">
        <v>101450</v>
      </c>
      <c r="D829" s="106">
        <f t="shared" si="29"/>
        <v>12939.905611519851</v>
      </c>
      <c r="E829" s="392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49">
        <v>43578</v>
      </c>
      <c r="B830" s="106">
        <f t="shared" si="28"/>
        <v>14936.98737958731</v>
      </c>
      <c r="C830" s="386">
        <v>100200</v>
      </c>
      <c r="D830" s="106">
        <f t="shared" si="29"/>
        <v>12766.655879989155</v>
      </c>
      <c r="E830" s="392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49">
        <v>43579</v>
      </c>
      <c r="B831" s="106">
        <f t="shared" si="28"/>
        <v>14848.056010725459</v>
      </c>
      <c r="C831" s="386">
        <v>99675</v>
      </c>
      <c r="D831" s="106">
        <f t="shared" si="29"/>
        <v>12690.646163013213</v>
      </c>
      <c r="E831" s="392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49">
        <v>43580</v>
      </c>
      <c r="B832" s="106">
        <f t="shared" si="28"/>
        <v>14849.203458247533</v>
      </c>
      <c r="C832" s="386">
        <v>99875</v>
      </c>
      <c r="D832" s="106">
        <f t="shared" si="29"/>
        <v>12691.626887391056</v>
      </c>
      <c r="E832" s="392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49">
        <v>43581</v>
      </c>
      <c r="B833" s="106">
        <f t="shared" si="28"/>
        <v>14849.000513775418</v>
      </c>
      <c r="C833" s="386">
        <v>100000</v>
      </c>
      <c r="D833" s="106">
        <f t="shared" si="29"/>
        <v>12691.453430577281</v>
      </c>
      <c r="E833" s="392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49">
        <v>43587</v>
      </c>
      <c r="B834" s="106">
        <f t="shared" si="28"/>
        <v>14781.019730787273</v>
      </c>
      <c r="C834" s="386">
        <v>99575</v>
      </c>
      <c r="D834" s="106">
        <f t="shared" si="29"/>
        <v>12633.35019725408</v>
      </c>
      <c r="E834" s="392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49">
        <v>43588</v>
      </c>
      <c r="B835" s="106">
        <f t="shared" si="28"/>
        <v>14781.612164342729</v>
      </c>
      <c r="C835" s="386">
        <v>99575</v>
      </c>
      <c r="D835" s="106">
        <f t="shared" si="29"/>
        <v>12633.856550720282</v>
      </c>
      <c r="E835" s="392">
        <v>12125</v>
      </c>
      <c r="F835" s="177">
        <f>USD_CNY!B1078</f>
        <v>6.7364100000000002</v>
      </c>
      <c r="G835" s="106">
        <f t="shared" ref="G835:G858" si="44">+C835-C834</f>
        <v>0</v>
      </c>
    </row>
    <row r="836" spans="1:7">
      <c r="A836" s="349">
        <v>43591</v>
      </c>
      <c r="B836" s="106">
        <f t="shared" si="28"/>
        <v>14548.87368581848</v>
      </c>
      <c r="C836" s="386">
        <v>98100</v>
      </c>
      <c r="D836" s="106">
        <f t="shared" si="29"/>
        <v>12434.93477420383</v>
      </c>
      <c r="E836" s="392">
        <v>12170</v>
      </c>
      <c r="F836" s="177">
        <f>USD_CNY!B1079</f>
        <v>6.7427900000000003</v>
      </c>
      <c r="G836" s="106">
        <f t="shared" si="44"/>
        <v>-1475</v>
      </c>
    </row>
    <row r="837" spans="1:7">
      <c r="A837" s="349">
        <v>43592</v>
      </c>
      <c r="B837" s="106">
        <f t="shared" si="28"/>
        <v>14485.474078083449</v>
      </c>
      <c r="C837" s="386">
        <v>98485</v>
      </c>
      <c r="D837" s="106">
        <f t="shared" si="29"/>
        <v>12380.747075285</v>
      </c>
      <c r="E837" s="392">
        <v>12170</v>
      </c>
      <c r="F837" s="177">
        <f>USD_CNY!B1080</f>
        <v>6.7988799999999996</v>
      </c>
      <c r="G837" s="106">
        <f t="shared" si="44"/>
        <v>385</v>
      </c>
    </row>
    <row r="838" spans="1:7">
      <c r="A838" s="349">
        <v>43593</v>
      </c>
      <c r="B838" s="106">
        <f t="shared" si="28"/>
        <v>14479.070157944119</v>
      </c>
      <c r="C838" s="386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>
      <c r="A856" s="349">
        <v>43622</v>
      </c>
      <c r="B856" s="106">
        <f t="shared" si="28"/>
        <v>13850.685354568886</v>
      </c>
      <c r="C856" s="289">
        <v>95975</v>
      </c>
      <c r="D856" s="106">
        <f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>
      <c r="A857" s="349">
        <v>43623</v>
      </c>
      <c r="B857" s="106">
        <f t="shared" si="28"/>
        <v>13831.283560408014</v>
      </c>
      <c r="C857" s="289">
        <v>95975</v>
      </c>
      <c r="D857" s="106">
        <f>B857/1.17</f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>
      <c r="A858" s="349">
        <v>43626</v>
      </c>
      <c r="B858" s="106">
        <f t="shared" si="28"/>
        <v>13981.9137991813</v>
      </c>
      <c r="C858" s="289">
        <v>97175</v>
      </c>
      <c r="D858" s="106">
        <f>B858/1.17</f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3"/>
  <sheetViews>
    <sheetView workbookViewId="0">
      <pane xSplit="1" ySplit="5" topLeftCell="B187" activePane="bottomRight" state="frozen"/>
      <selection pane="topRight" activeCell="B1" sqref="B1"/>
      <selection pane="bottomLeft" activeCell="A6" sqref="A6"/>
      <selection pane="bottomRight" activeCell="J190" sqref="J190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>
      <c r="A1" s="1" t="s">
        <v>1035</v>
      </c>
    </row>
    <row r="3" spans="1:7" ht="45">
      <c r="A3" s="361" t="s">
        <v>751</v>
      </c>
      <c r="B3" s="362" t="s">
        <v>1019</v>
      </c>
      <c r="C3" s="363"/>
      <c r="D3" s="362"/>
      <c r="E3" s="363"/>
      <c r="F3" s="364" t="s">
        <v>753</v>
      </c>
      <c r="G3" s="365"/>
    </row>
    <row r="4" spans="1:7" ht="71.25">
      <c r="A4" s="361" t="s">
        <v>21</v>
      </c>
      <c r="B4" s="362" t="s">
        <v>1020</v>
      </c>
      <c r="C4" s="362" t="s">
        <v>1020</v>
      </c>
      <c r="D4" s="362" t="s">
        <v>11</v>
      </c>
      <c r="E4" s="366" t="s">
        <v>1</v>
      </c>
      <c r="F4" s="367" t="s">
        <v>660</v>
      </c>
      <c r="G4" s="299"/>
    </row>
    <row r="5" spans="1:7" ht="42.7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  <c r="G5" s="299"/>
    </row>
    <row r="6" spans="1:7" ht="18.600000000000001" customHeight="1">
      <c r="A6" s="369">
        <v>43332</v>
      </c>
      <c r="B6" s="356">
        <f t="shared" ref="B6:B34" si="0">+IF(F6=0,"",C6/F6)</f>
        <v>389.98375982091909</v>
      </c>
      <c r="C6" s="370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>
      <c r="A7" s="369">
        <v>43333</v>
      </c>
      <c r="B7" s="356">
        <f t="shared" si="0"/>
        <v>379.85815312263594</v>
      </c>
      <c r="C7" s="370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60">
        <f t="shared" ref="G7:G19" si="2">C7-C6</f>
        <v>-69.5</v>
      </c>
    </row>
    <row r="8" spans="1:7" ht="18.600000000000001" customHeight="1">
      <c r="A8" s="369">
        <v>43334</v>
      </c>
      <c r="B8" s="356">
        <f t="shared" si="0"/>
        <v>385.93525954329289</v>
      </c>
      <c r="C8" s="370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60">
        <f t="shared" si="2"/>
        <v>39</v>
      </c>
    </row>
    <row r="9" spans="1:7" ht="18.600000000000001" customHeight="1">
      <c r="A9" s="369">
        <v>43335</v>
      </c>
      <c r="B9" s="356">
        <f t="shared" si="0"/>
        <v>374.39013701831783</v>
      </c>
      <c r="C9" s="370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60">
        <f t="shared" si="2"/>
        <v>-72</v>
      </c>
    </row>
    <row r="10" spans="1:7" ht="18.600000000000001" customHeight="1">
      <c r="A10" s="369">
        <v>43336</v>
      </c>
      <c r="B10" s="356">
        <f t="shared" si="0"/>
        <v>364.57857299333079</v>
      </c>
      <c r="C10" s="370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60">
        <f t="shared" si="2"/>
        <v>-50</v>
      </c>
    </row>
    <row r="11" spans="1:7" ht="18.600000000000001" customHeight="1">
      <c r="A11" s="369">
        <v>43339</v>
      </c>
      <c r="B11" s="356">
        <f t="shared" si="0"/>
        <v>369.49181456143344</v>
      </c>
      <c r="C11" s="370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60">
        <f t="shared" si="2"/>
        <v>-0.5</v>
      </c>
    </row>
    <row r="12" spans="1:7" ht="18.600000000000001" customHeight="1">
      <c r="A12" s="369">
        <v>43340</v>
      </c>
      <c r="B12" s="356">
        <f t="shared" si="0"/>
        <v>377.37821143190263</v>
      </c>
      <c r="C12" s="370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60">
        <f t="shared" si="2"/>
        <v>51</v>
      </c>
    </row>
    <row r="13" spans="1:7" ht="18.600000000000001" customHeight="1">
      <c r="A13" s="369">
        <v>43341</v>
      </c>
      <c r="B13" s="356">
        <f t="shared" si="0"/>
        <v>380.92716790210613</v>
      </c>
      <c r="C13" s="370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60">
        <f t="shared" si="2"/>
        <v>26.5</v>
      </c>
    </row>
    <row r="14" spans="1:7" ht="18.600000000000001" customHeight="1">
      <c r="A14" s="369">
        <v>43342</v>
      </c>
      <c r="B14" s="356">
        <f t="shared" si="0"/>
        <v>353.89370130152787</v>
      </c>
      <c r="C14" s="370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60">
        <f t="shared" si="2"/>
        <v>-151</v>
      </c>
    </row>
    <row r="15" spans="1:7" ht="18.600000000000001" customHeight="1">
      <c r="A15" s="369">
        <v>43343</v>
      </c>
      <c r="B15" s="356">
        <f t="shared" si="0"/>
        <v>351.23006989645887</v>
      </c>
      <c r="C15" s="370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1">
        <f t="shared" si="2"/>
        <v>-27.5</v>
      </c>
    </row>
    <row r="16" spans="1:7">
      <c r="A16" s="349">
        <v>43347</v>
      </c>
      <c r="B16" s="356">
        <f t="shared" si="0"/>
        <v>346.33922222189705</v>
      </c>
      <c r="C16" s="370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1">
        <v>-27.5</v>
      </c>
    </row>
    <row r="17" spans="1:7">
      <c r="A17" s="349">
        <v>43348</v>
      </c>
      <c r="B17" s="356">
        <f t="shared" si="0"/>
        <v>348.24127206623155</v>
      </c>
      <c r="C17" s="370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60">
        <f t="shared" si="2"/>
        <v>18</v>
      </c>
    </row>
    <row r="18" spans="1:7">
      <c r="A18" s="349">
        <v>43349</v>
      </c>
      <c r="B18" s="356">
        <f t="shared" si="0"/>
        <v>351.79771996492258</v>
      </c>
      <c r="C18" s="370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60">
        <f t="shared" si="2"/>
        <v>22</v>
      </c>
    </row>
    <row r="19" spans="1:7">
      <c r="A19" s="349">
        <v>43350</v>
      </c>
      <c r="B19" s="356">
        <f t="shared" si="0"/>
        <v>352.50214423584112</v>
      </c>
      <c r="C19" s="370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60">
        <f t="shared" si="2"/>
        <v>5.5</v>
      </c>
    </row>
    <row r="20" spans="1:7">
      <c r="A20" s="349">
        <v>43353</v>
      </c>
      <c r="B20" s="356">
        <f t="shared" si="0"/>
        <v>348.99841536642646</v>
      </c>
      <c r="C20" s="370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60">
        <f t="shared" ref="G20:G25" si="3">C20-C19</f>
        <v>-18.5</v>
      </c>
    </row>
    <row r="21" spans="1:7">
      <c r="A21" s="349">
        <v>43354</v>
      </c>
      <c r="B21" s="356">
        <f t="shared" si="0"/>
        <v>332.83905156164883</v>
      </c>
      <c r="C21" s="370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60">
        <f t="shared" si="3"/>
        <v>-109</v>
      </c>
    </row>
    <row r="22" spans="1:7">
      <c r="A22" s="349">
        <v>43355</v>
      </c>
      <c r="B22" s="356">
        <f t="shared" si="0"/>
        <v>325.58105710213226</v>
      </c>
      <c r="C22" s="370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60">
        <f t="shared" si="3"/>
        <v>-46.5</v>
      </c>
    </row>
    <row r="23" spans="1:7">
      <c r="A23" s="349">
        <v>43356</v>
      </c>
      <c r="B23" s="356">
        <f t="shared" si="0"/>
        <v>327.58216993004947</v>
      </c>
      <c r="C23" s="370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60">
        <f t="shared" si="3"/>
        <v>0</v>
      </c>
    </row>
    <row r="24" spans="1:7">
      <c r="A24" s="349">
        <v>43357</v>
      </c>
      <c r="B24" s="356">
        <f t="shared" si="0"/>
        <v>329.50638336423827</v>
      </c>
      <c r="C24" s="370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60">
        <f t="shared" si="3"/>
        <v>16.5</v>
      </c>
    </row>
    <row r="25" spans="1:7">
      <c r="A25" s="349">
        <v>43360</v>
      </c>
      <c r="B25" s="356">
        <f t="shared" si="0"/>
        <v>330.2414840876379</v>
      </c>
      <c r="C25" s="370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60">
        <f t="shared" si="3"/>
        <v>16.5</v>
      </c>
    </row>
    <row r="26" spans="1:7">
      <c r="A26" s="349">
        <v>43361</v>
      </c>
      <c r="B26" s="356">
        <f t="shared" si="0"/>
        <v>330.47985092010248</v>
      </c>
      <c r="C26" s="370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60">
        <f t="shared" ref="G26:G52" si="4">C26-C25</f>
        <v>-1.5</v>
      </c>
    </row>
    <row r="27" spans="1:7">
      <c r="A27" s="349">
        <v>43362</v>
      </c>
      <c r="B27" s="356">
        <f t="shared" si="0"/>
        <v>338.83576962666831</v>
      </c>
      <c r="C27" s="370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60">
        <f t="shared" si="4"/>
        <v>54</v>
      </c>
    </row>
    <row r="28" spans="1:7">
      <c r="A28" s="349">
        <v>43363</v>
      </c>
      <c r="B28" s="356">
        <f t="shared" si="0"/>
        <v>339.13222434833631</v>
      </c>
      <c r="C28" s="370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60">
        <f t="shared" si="4"/>
        <v>-0.5</v>
      </c>
    </row>
    <row r="29" spans="1:7">
      <c r="A29" s="349">
        <v>43364</v>
      </c>
      <c r="B29" s="356">
        <f t="shared" si="0"/>
        <v>348.94015555604335</v>
      </c>
      <c r="C29" s="370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60">
        <f t="shared" si="4"/>
        <v>61</v>
      </c>
    </row>
    <row r="30" spans="1:7">
      <c r="A30" s="349">
        <v>43368</v>
      </c>
      <c r="B30" s="356">
        <f t="shared" si="0"/>
        <v>340.49320542750246</v>
      </c>
      <c r="C30" s="370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60">
        <f t="shared" si="4"/>
        <v>-46.5</v>
      </c>
    </row>
    <row r="31" spans="1:7">
      <c r="A31" s="349">
        <v>43369</v>
      </c>
      <c r="B31" s="356">
        <f t="shared" si="0"/>
        <v>333.72355109814265</v>
      </c>
      <c r="C31" s="370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60">
        <f t="shared" si="4"/>
        <v>-46</v>
      </c>
    </row>
    <row r="32" spans="1:7">
      <c r="A32" s="349">
        <v>43370</v>
      </c>
      <c r="B32" s="356">
        <f t="shared" si="0"/>
        <v>333.09037158598738</v>
      </c>
      <c r="C32" s="370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60">
        <f t="shared" si="4"/>
        <v>-2.5</v>
      </c>
    </row>
    <row r="33" spans="1:7">
      <c r="A33" s="349">
        <v>43371</v>
      </c>
      <c r="B33" s="356">
        <f t="shared" si="0"/>
        <v>327.73649811301027</v>
      </c>
      <c r="C33" s="370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60">
        <f t="shared" si="4"/>
        <v>-32.5</v>
      </c>
    </row>
    <row r="34" spans="1:7">
      <c r="A34" s="349">
        <v>43374</v>
      </c>
      <c r="B34" s="356">
        <f t="shared" si="0"/>
        <v>330.57149176061176</v>
      </c>
      <c r="C34" s="370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60">
        <f t="shared" si="4"/>
        <v>0</v>
      </c>
    </row>
    <row r="35" spans="1:7">
      <c r="A35" s="349">
        <v>43375</v>
      </c>
      <c r="B35" s="356">
        <f t="shared" ref="B35:B52" si="5">+IF(F35=0,"",C35/F35)</f>
        <v>327.74030537787428</v>
      </c>
      <c r="C35" s="370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60">
        <f t="shared" si="4"/>
        <v>0</v>
      </c>
    </row>
    <row r="36" spans="1:7">
      <c r="A36" s="349">
        <v>43376</v>
      </c>
      <c r="B36" s="356">
        <f t="shared" si="5"/>
        <v>327.86266084445333</v>
      </c>
      <c r="C36" s="370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60">
        <f t="shared" si="4"/>
        <v>0</v>
      </c>
    </row>
    <row r="37" spans="1:7">
      <c r="A37" s="349">
        <v>43377</v>
      </c>
      <c r="B37" s="356">
        <f t="shared" si="5"/>
        <v>327.62184571435211</v>
      </c>
      <c r="C37" s="370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60">
        <f t="shared" si="4"/>
        <v>0</v>
      </c>
    </row>
    <row r="38" spans="1:7">
      <c r="A38" s="349">
        <v>43378</v>
      </c>
      <c r="B38" s="356">
        <f t="shared" si="5"/>
        <v>327.42840314458931</v>
      </c>
      <c r="C38" s="370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60">
        <f t="shared" si="4"/>
        <v>0</v>
      </c>
    </row>
    <row r="39" spans="1:7">
      <c r="A39" s="349">
        <v>43381</v>
      </c>
      <c r="B39" s="356">
        <f t="shared" si="5"/>
        <v>337.94741109695354</v>
      </c>
      <c r="C39" s="370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60">
        <f t="shared" si="4"/>
        <v>77</v>
      </c>
    </row>
    <row r="40" spans="1:7">
      <c r="A40" s="349">
        <v>43382</v>
      </c>
      <c r="B40" s="356">
        <f t="shared" si="5"/>
        <v>342.92958608759938</v>
      </c>
      <c r="C40" s="370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60">
        <f t="shared" si="4"/>
        <v>41</v>
      </c>
    </row>
    <row r="41" spans="1:7">
      <c r="A41" s="349">
        <v>43383</v>
      </c>
      <c r="B41" s="356">
        <f t="shared" si="5"/>
        <v>354.03463567761088</v>
      </c>
      <c r="C41" s="370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60">
        <f t="shared" si="4"/>
        <v>73.5</v>
      </c>
    </row>
    <row r="42" spans="1:7">
      <c r="A42" s="349">
        <v>43385</v>
      </c>
      <c r="B42" s="356">
        <f t="shared" si="5"/>
        <v>367.94963139604204</v>
      </c>
      <c r="C42" s="370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60">
        <f t="shared" si="4"/>
        <v>82</v>
      </c>
    </row>
    <row r="43" spans="1:7">
      <c r="A43" s="349">
        <v>43388</v>
      </c>
      <c r="B43" s="356">
        <f t="shared" si="5"/>
        <v>361.38742698513676</v>
      </c>
      <c r="C43" s="370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60">
        <f t="shared" si="4"/>
        <v>-31</v>
      </c>
    </row>
    <row r="44" spans="1:7">
      <c r="A44" s="349">
        <v>43389</v>
      </c>
      <c r="B44" s="356">
        <f t="shared" si="5"/>
        <v>360.49860062968054</v>
      </c>
      <c r="C44" s="370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60">
        <f t="shared" si="4"/>
        <v>-4.5</v>
      </c>
    </row>
    <row r="45" spans="1:7">
      <c r="A45" s="349">
        <v>43390</v>
      </c>
      <c r="B45" s="356">
        <f t="shared" si="5"/>
        <v>362.58047897380533</v>
      </c>
      <c r="C45" s="370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60">
        <f t="shared" si="4"/>
        <v>10.5</v>
      </c>
    </row>
    <row r="46" spans="1:7">
      <c r="A46" s="349">
        <v>43391</v>
      </c>
      <c r="B46" s="356">
        <f t="shared" si="5"/>
        <v>355.93557941289396</v>
      </c>
      <c r="C46" s="370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60">
        <f t="shared" si="4"/>
        <v>-39.5</v>
      </c>
    </row>
    <row r="47" spans="1:7">
      <c r="A47" s="349">
        <v>43392</v>
      </c>
      <c r="B47" s="356">
        <f t="shared" si="5"/>
        <v>341.85298447315563</v>
      </c>
      <c r="C47" s="370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60">
        <f t="shared" si="4"/>
        <v>-95</v>
      </c>
    </row>
    <row r="48" spans="1:7">
      <c r="A48" s="349">
        <v>43395</v>
      </c>
      <c r="B48" s="356">
        <f t="shared" si="5"/>
        <v>347.82495768526496</v>
      </c>
      <c r="C48" s="370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60">
        <f t="shared" si="4"/>
        <v>39.5</v>
      </c>
    </row>
    <row r="49" spans="1:7">
      <c r="A49" s="349">
        <v>43396</v>
      </c>
      <c r="B49" s="356">
        <f t="shared" si="5"/>
        <v>343.22501780272563</v>
      </c>
      <c r="C49" s="370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60">
        <f t="shared" si="4"/>
        <v>-29.5</v>
      </c>
    </row>
    <row r="50" spans="1:7">
      <c r="A50" s="349">
        <v>43397</v>
      </c>
      <c r="B50" s="356">
        <f t="shared" si="5"/>
        <v>349.29708196050285</v>
      </c>
      <c r="C50" s="370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60">
        <f t="shared" si="4"/>
        <v>42.5</v>
      </c>
    </row>
    <row r="51" spans="1:7">
      <c r="A51" s="349">
        <v>43398</v>
      </c>
      <c r="B51" s="356">
        <f t="shared" si="5"/>
        <v>351.80539674950819</v>
      </c>
      <c r="C51" s="370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60">
        <f t="shared" si="4"/>
        <v>19.5</v>
      </c>
    </row>
    <row r="52" spans="1:7">
      <c r="A52" s="349">
        <v>43399</v>
      </c>
      <c r="B52" s="356">
        <f t="shared" si="5"/>
        <v>354.3754223033684</v>
      </c>
      <c r="C52" s="370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60">
        <f t="shared" si="4"/>
        <v>22</v>
      </c>
    </row>
    <row r="53" spans="1:7">
      <c r="A53" s="349">
        <v>43402</v>
      </c>
      <c r="B53" s="356">
        <f t="shared" ref="B53" si="7">+IF(F53=0,"",C53/F53)</f>
        <v>341.16487957829025</v>
      </c>
      <c r="C53" s="370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60">
        <f t="shared" ref="G53" si="9">C53-C52</f>
        <v>-93</v>
      </c>
    </row>
    <row r="54" spans="1:7">
      <c r="A54" s="349">
        <v>43403</v>
      </c>
      <c r="B54" s="356">
        <f t="shared" ref="B54" si="10">+IF(F54=0,"",C54/F54)</f>
        <v>345.24287434765154</v>
      </c>
      <c r="C54" s="370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60">
        <f t="shared" ref="G54" si="12">C54-C53</f>
        <v>36</v>
      </c>
    </row>
    <row r="55" spans="1:7">
      <c r="A55" s="349">
        <v>43404</v>
      </c>
      <c r="B55" s="356">
        <f t="shared" ref="B55:B119" si="13">+IF(F55=0,"",C55/F55)</f>
        <v>342.49720205469623</v>
      </c>
      <c r="C55" s="370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60">
        <f t="shared" ref="G55" si="15">C55-C54</f>
        <v>-21</v>
      </c>
    </row>
    <row r="56" spans="1:7">
      <c r="A56" s="349">
        <v>43405</v>
      </c>
      <c r="B56" s="356">
        <f t="shared" si="13"/>
        <v>336.88500026526378</v>
      </c>
      <c r="C56" s="370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60">
        <f t="shared" ref="G56" si="16">C56-C55</f>
        <v>-37.5</v>
      </c>
    </row>
    <row r="57" spans="1:7">
      <c r="A57" s="349">
        <v>43406</v>
      </c>
      <c r="B57" s="356">
        <f t="shared" si="13"/>
        <v>338.19295939804834</v>
      </c>
      <c r="C57" s="370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60">
        <f t="shared" ref="G57" si="17">C57-C56</f>
        <v>-10.5</v>
      </c>
    </row>
    <row r="58" spans="1:7">
      <c r="A58" s="349">
        <v>43409</v>
      </c>
      <c r="B58" s="356">
        <f t="shared" si="13"/>
        <v>349.02950648446341</v>
      </c>
      <c r="C58" s="370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60">
        <f t="shared" ref="G58:G62" si="18">C58-C57</f>
        <v>67</v>
      </c>
    </row>
    <row r="59" spans="1:7">
      <c r="A59" s="349">
        <v>43410</v>
      </c>
      <c r="B59" s="356">
        <f t="shared" si="13"/>
        <v>348.55786624987337</v>
      </c>
      <c r="C59" s="370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60">
        <f t="shared" si="18"/>
        <v>2.5</v>
      </c>
    </row>
    <row r="60" spans="1:7">
      <c r="A60" s="349">
        <v>43411</v>
      </c>
      <c r="B60" s="356">
        <f t="shared" si="13"/>
        <v>344.53960001907285</v>
      </c>
      <c r="C60" s="370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60">
        <f t="shared" si="18"/>
        <v>-24</v>
      </c>
    </row>
    <row r="61" spans="1:7">
      <c r="A61" s="349">
        <v>43412</v>
      </c>
      <c r="B61" s="356">
        <f t="shared" si="13"/>
        <v>335.89841078922751</v>
      </c>
      <c r="C61" s="370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60">
        <f t="shared" si="18"/>
        <v>-61</v>
      </c>
    </row>
    <row r="62" spans="1:7">
      <c r="A62" s="349">
        <v>43413</v>
      </c>
      <c r="B62" s="356">
        <f t="shared" si="13"/>
        <v>334.45754829014248</v>
      </c>
      <c r="C62" s="370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60">
        <f t="shared" si="18"/>
        <v>0</v>
      </c>
    </row>
    <row r="63" spans="1:7">
      <c r="A63" s="349">
        <v>43416</v>
      </c>
      <c r="B63" s="356">
        <f t="shared" si="13"/>
        <v>332.37033742282716</v>
      </c>
      <c r="C63" s="370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60">
        <f t="shared" ref="G63:G64" si="19">C63-C62</f>
        <v>-14.5</v>
      </c>
    </row>
    <row r="64" spans="1:7">
      <c r="A64" s="349">
        <v>43417</v>
      </c>
      <c r="B64" s="356">
        <f t="shared" si="13"/>
        <v>330.4950458067139</v>
      </c>
      <c r="C64" s="370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60">
        <f t="shared" si="19"/>
        <v>-8.5</v>
      </c>
    </row>
    <row r="65" spans="1:7">
      <c r="A65" s="349">
        <v>43418</v>
      </c>
      <c r="B65" s="356">
        <f t="shared" si="13"/>
        <v>338.48865033589709</v>
      </c>
      <c r="C65" s="370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60">
        <f t="shared" ref="G65:G67" si="20">C65-C64</f>
        <v>50.5</v>
      </c>
    </row>
    <row r="66" spans="1:7">
      <c r="A66" s="349">
        <v>43419</v>
      </c>
      <c r="B66" s="356">
        <f t="shared" si="13"/>
        <v>343.10456334830872</v>
      </c>
      <c r="C66" s="370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60">
        <f t="shared" si="20"/>
        <v>31</v>
      </c>
    </row>
    <row r="67" spans="1:7">
      <c r="A67" s="349">
        <v>43423</v>
      </c>
      <c r="B67" s="356">
        <f t="shared" si="13"/>
        <v>345.44610968419863</v>
      </c>
      <c r="C67" s="370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60">
        <f t="shared" si="20"/>
        <v>8</v>
      </c>
    </row>
    <row r="68" spans="1:7">
      <c r="A68" s="349">
        <v>43424</v>
      </c>
      <c r="B68" s="356">
        <f t="shared" si="13"/>
        <v>332.28653817580675</v>
      </c>
      <c r="C68" s="370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60">
        <f t="shared" ref="G68" si="21">C68-C67</f>
        <v>-86.5</v>
      </c>
    </row>
    <row r="69" spans="1:7">
      <c r="A69" s="349">
        <v>43425</v>
      </c>
      <c r="B69" s="356">
        <f t="shared" si="13"/>
        <v>324.23675115207374</v>
      </c>
      <c r="C69" s="370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60">
        <f t="shared" ref="G69:G72" si="22">C69-C68</f>
        <v>-52</v>
      </c>
    </row>
    <row r="70" spans="1:7">
      <c r="A70" s="349">
        <v>43426</v>
      </c>
      <c r="B70" s="356">
        <f t="shared" si="13"/>
        <v>327.37054705265376</v>
      </c>
      <c r="C70" s="370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60">
        <f t="shared" si="22"/>
        <v>14.5</v>
      </c>
    </row>
    <row r="71" spans="1:7">
      <c r="A71" s="349">
        <v>43427</v>
      </c>
      <c r="B71" s="356">
        <f t="shared" si="13"/>
        <v>327.37054705265376</v>
      </c>
      <c r="C71" s="370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60">
        <f t="shared" si="22"/>
        <v>0</v>
      </c>
    </row>
    <row r="72" spans="1:7">
      <c r="A72" s="349">
        <v>43430</v>
      </c>
      <c r="B72" s="356">
        <f t="shared" si="13"/>
        <v>308.46810503187692</v>
      </c>
      <c r="C72" s="370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60">
        <f t="shared" si="22"/>
        <v>-125</v>
      </c>
    </row>
    <row r="73" spans="1:7">
      <c r="A73" s="349">
        <v>43431</v>
      </c>
      <c r="B73" s="356">
        <f t="shared" si="13"/>
        <v>298.85064086699782</v>
      </c>
      <c r="C73" s="370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60">
        <f t="shared" ref="G73:G76" si="23">C73-C72</f>
        <v>-64</v>
      </c>
    </row>
    <row r="74" spans="1:7">
      <c r="A74" s="349">
        <v>43432</v>
      </c>
      <c r="B74" s="356">
        <f t="shared" si="13"/>
        <v>305.44565139198619</v>
      </c>
      <c r="C74" s="370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60">
        <f t="shared" si="23"/>
        <v>46</v>
      </c>
    </row>
    <row r="75" spans="1:7">
      <c r="A75" s="349">
        <v>43433</v>
      </c>
      <c r="B75" s="356">
        <f t="shared" si="13"/>
        <v>305.55959925570295</v>
      </c>
      <c r="C75" s="370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60">
        <f t="shared" si="23"/>
        <v>-3</v>
      </c>
    </row>
    <row r="76" spans="1:7">
      <c r="A76" s="349">
        <v>43434</v>
      </c>
      <c r="B76" s="356">
        <f t="shared" si="13"/>
        <v>306.57197447636901</v>
      </c>
      <c r="C76" s="370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60">
        <f t="shared" si="23"/>
        <v>6</v>
      </c>
    </row>
    <row r="77" spans="1:7">
      <c r="A77" s="349">
        <v>43437</v>
      </c>
      <c r="B77" s="356">
        <f t="shared" si="13"/>
        <v>323.5230766784386</v>
      </c>
      <c r="C77" s="370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60">
        <f t="shared" ref="G77:G83" si="24">C77-C76</f>
        <v>112</v>
      </c>
    </row>
    <row r="78" spans="1:7">
      <c r="A78" s="349">
        <v>43438</v>
      </c>
      <c r="B78" s="356">
        <f t="shared" si="13"/>
        <v>325.14256362797693</v>
      </c>
      <c r="C78" s="370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60">
        <f t="shared" si="24"/>
        <v>-3.5</v>
      </c>
    </row>
    <row r="79" spans="1:7">
      <c r="A79" s="349">
        <v>43439</v>
      </c>
      <c r="B79" s="356">
        <f t="shared" si="13"/>
        <v>290.00702383577368</v>
      </c>
      <c r="C79" s="370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60">
        <f t="shared" si="24"/>
        <v>-248.5</v>
      </c>
    </row>
    <row r="80" spans="1:7">
      <c r="A80" s="349">
        <v>43440</v>
      </c>
      <c r="B80" s="356">
        <f t="shared" si="13"/>
        <v>281.84111890559598</v>
      </c>
      <c r="C80" s="370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60">
        <f t="shared" si="24"/>
        <v>-53.5</v>
      </c>
    </row>
    <row r="81" spans="1:7">
      <c r="A81" s="349">
        <v>43445</v>
      </c>
      <c r="B81" s="356">
        <f t="shared" si="13"/>
        <v>283.98114799288635</v>
      </c>
      <c r="C81" s="370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60">
        <f t="shared" si="24"/>
        <v>30</v>
      </c>
    </row>
    <row r="82" spans="1:7">
      <c r="A82" s="349">
        <v>43446</v>
      </c>
      <c r="B82" s="356">
        <f t="shared" si="13"/>
        <v>286.98041840325311</v>
      </c>
      <c r="C82" s="370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60">
        <f t="shared" si="24"/>
        <v>18.5</v>
      </c>
    </row>
    <row r="83" spans="1:7">
      <c r="A83" s="349">
        <v>43447</v>
      </c>
      <c r="B83" s="356">
        <f t="shared" si="13"/>
        <v>296.7605340524704</v>
      </c>
      <c r="C83" s="370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60">
        <f t="shared" si="24"/>
        <v>57</v>
      </c>
    </row>
    <row r="84" spans="1:7">
      <c r="A84" s="349">
        <v>43448</v>
      </c>
      <c r="B84" s="356">
        <f t="shared" si="13"/>
        <v>293.1625932674396</v>
      </c>
      <c r="C84" s="370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60">
        <f t="shared" ref="G84:G86" si="25">C84-C83</f>
        <v>-22</v>
      </c>
    </row>
    <row r="85" spans="1:7">
      <c r="A85" s="349">
        <v>43451</v>
      </c>
      <c r="B85" s="356">
        <f t="shared" si="13"/>
        <v>293.94755036460805</v>
      </c>
      <c r="C85" s="370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60">
        <f t="shared" si="25"/>
        <v>12</v>
      </c>
    </row>
    <row r="86" spans="1:7">
      <c r="A86" s="349">
        <v>43452</v>
      </c>
      <c r="B86" s="356">
        <f t="shared" si="13"/>
        <v>290.08045149069318</v>
      </c>
      <c r="C86" s="370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60">
        <f t="shared" si="25"/>
        <v>-26.5</v>
      </c>
    </row>
    <row r="87" spans="1:7">
      <c r="A87" s="349">
        <v>43453</v>
      </c>
      <c r="B87" s="356">
        <f t="shared" si="13"/>
        <v>287.17850388279282</v>
      </c>
      <c r="C87" s="370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60">
        <f t="shared" ref="G87" si="26">C87-C86</f>
        <v>-24.5</v>
      </c>
    </row>
    <row r="88" spans="1:7">
      <c r="A88" s="349">
        <v>43454</v>
      </c>
      <c r="B88" s="356">
        <f t="shared" si="13"/>
        <v>287.65349485960598</v>
      </c>
      <c r="C88" s="370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60">
        <f t="shared" ref="G88:G89" si="27">C88-C87</f>
        <v>9</v>
      </c>
    </row>
    <row r="89" spans="1:7">
      <c r="A89" s="349">
        <v>43459</v>
      </c>
      <c r="B89" s="356">
        <f t="shared" si="13"/>
        <v>278.58507799656701</v>
      </c>
      <c r="C89" s="370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60">
        <f t="shared" si="27"/>
        <v>-66</v>
      </c>
    </row>
    <row r="90" spans="1:7">
      <c r="A90" s="349">
        <v>43460</v>
      </c>
      <c r="B90" s="356">
        <f t="shared" si="13"/>
        <v>273.52218528689116</v>
      </c>
      <c r="C90" s="370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60">
        <f t="shared" ref="G90" si="28">C90-C89</f>
        <v>-27.5</v>
      </c>
    </row>
    <row r="91" spans="1:7">
      <c r="A91" s="349">
        <v>43461</v>
      </c>
      <c r="B91" s="356">
        <f t="shared" si="13"/>
        <v>277.26258166946758</v>
      </c>
      <c r="C91" s="370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60">
        <f t="shared" ref="G91:G92" si="29">C91-C90</f>
        <v>18</v>
      </c>
    </row>
    <row r="92" spans="1:7">
      <c r="A92" s="349">
        <v>43462</v>
      </c>
      <c r="B92" s="356">
        <f t="shared" si="13"/>
        <v>276.6503334793473</v>
      </c>
      <c r="C92" s="370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60">
        <f t="shared" si="29"/>
        <v>-9.5</v>
      </c>
    </row>
    <row r="93" spans="1:7">
      <c r="A93" s="349">
        <v>43467</v>
      </c>
      <c r="B93" s="356">
        <f t="shared" si="13"/>
        <v>273.18784667122827</v>
      </c>
      <c r="C93" s="370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60">
        <f t="shared" ref="G93:G95" si="30">C93-C92</f>
        <v>-24.5</v>
      </c>
    </row>
    <row r="94" spans="1:7">
      <c r="A94" s="349">
        <v>43468</v>
      </c>
      <c r="B94" s="356">
        <f t="shared" si="13"/>
        <v>279.45960961463226</v>
      </c>
      <c r="C94" s="370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60">
        <f t="shared" si="30"/>
        <v>45</v>
      </c>
    </row>
    <row r="95" spans="1:7">
      <c r="A95" s="349">
        <v>43469</v>
      </c>
      <c r="B95" s="356">
        <f t="shared" si="13"/>
        <v>282.26404558106253</v>
      </c>
      <c r="C95" s="370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60">
        <f t="shared" si="30"/>
        <v>19.5</v>
      </c>
    </row>
    <row r="96" spans="1:7">
      <c r="A96" s="349">
        <v>43472</v>
      </c>
      <c r="B96" s="356">
        <f t="shared" si="13"/>
        <v>284.52299784968795</v>
      </c>
      <c r="C96" s="370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60">
        <f t="shared" ref="G96:G105" si="31">C96-C95</f>
        <v>12</v>
      </c>
    </row>
    <row r="97" spans="1:7">
      <c r="A97" s="349">
        <v>43473</v>
      </c>
      <c r="B97" s="356">
        <f t="shared" si="13"/>
        <v>284.74003775106507</v>
      </c>
      <c r="C97" s="370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60">
        <f t="shared" si="31"/>
        <v>-4</v>
      </c>
    </row>
    <row r="98" spans="1:7">
      <c r="A98" s="349">
        <v>43474</v>
      </c>
      <c r="B98" s="356">
        <f t="shared" si="13"/>
        <v>283.97192968119555</v>
      </c>
      <c r="C98" s="370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60">
        <f t="shared" si="31"/>
        <v>-3</v>
      </c>
    </row>
    <row r="99" spans="1:7">
      <c r="A99" s="349">
        <v>43475</v>
      </c>
      <c r="B99" s="356">
        <f t="shared" si="13"/>
        <v>284.02542354217655</v>
      </c>
      <c r="C99" s="370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60">
        <f t="shared" si="31"/>
        <v>-11.5</v>
      </c>
    </row>
    <row r="100" spans="1:7">
      <c r="A100" s="349">
        <v>43480</v>
      </c>
      <c r="B100" s="356">
        <f t="shared" si="13"/>
        <v>297.40117806950991</v>
      </c>
      <c r="C100" s="370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60">
        <f t="shared" si="31"/>
        <v>76.5</v>
      </c>
    </row>
    <row r="101" spans="1:7">
      <c r="A101" s="349">
        <v>43481</v>
      </c>
      <c r="B101" s="356">
        <f t="shared" si="13"/>
        <v>300.39052983603654</v>
      </c>
      <c r="C101" s="370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60">
        <f t="shared" si="31"/>
        <v>23.5</v>
      </c>
    </row>
    <row r="102" spans="1:7">
      <c r="A102" s="349">
        <v>43482</v>
      </c>
      <c r="B102" s="356">
        <f t="shared" si="13"/>
        <v>300.46601079961533</v>
      </c>
      <c r="C102" s="370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60">
        <f t="shared" si="31"/>
        <v>-3.5</v>
      </c>
    </row>
    <row r="103" spans="1:7">
      <c r="A103" s="349">
        <v>43483</v>
      </c>
      <c r="B103" s="356">
        <f t="shared" si="13"/>
        <v>305.1062115019285</v>
      </c>
      <c r="C103" s="370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60">
        <f t="shared" si="31"/>
        <v>36</v>
      </c>
    </row>
    <row r="104" spans="1:7">
      <c r="A104" s="349">
        <v>43486</v>
      </c>
      <c r="B104" s="356">
        <f t="shared" si="13"/>
        <v>301.63750273848331</v>
      </c>
      <c r="C104" s="370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60">
        <f t="shared" si="31"/>
        <v>-15.5</v>
      </c>
    </row>
    <row r="105" spans="1:7">
      <c r="A105" s="349">
        <v>43487</v>
      </c>
      <c r="B105" s="356">
        <f t="shared" si="13"/>
        <v>296.92049766169595</v>
      </c>
      <c r="C105" s="380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60">
        <f t="shared" si="31"/>
        <v>-32.5</v>
      </c>
    </row>
    <row r="106" spans="1:7">
      <c r="A106" s="349">
        <v>43489</v>
      </c>
      <c r="B106" s="356">
        <f t="shared" si="13"/>
        <v>303.06331719253097</v>
      </c>
      <c r="C106" s="380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60">
        <f t="shared" ref="G106:G107" si="32">C106-C105</f>
        <v>39.5</v>
      </c>
    </row>
    <row r="107" spans="1:7">
      <c r="A107" s="349">
        <v>43490</v>
      </c>
      <c r="B107" s="356">
        <f t="shared" si="13"/>
        <v>301.53290881739042</v>
      </c>
      <c r="C107" s="380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60">
        <f t="shared" si="32"/>
        <v>-10</v>
      </c>
    </row>
    <row r="108" spans="1:7">
      <c r="A108" s="349">
        <v>43493</v>
      </c>
      <c r="B108" s="356">
        <f t="shared" si="13"/>
        <v>302.30319188328519</v>
      </c>
      <c r="C108" s="380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60">
        <f t="shared" ref="G108:G110" si="33">C108-C107</f>
        <v>-7.5</v>
      </c>
    </row>
    <row r="109" spans="1:7">
      <c r="A109" s="349">
        <v>43494</v>
      </c>
      <c r="B109" s="356">
        <f t="shared" si="13"/>
        <v>299.9348611357849</v>
      </c>
      <c r="C109" s="380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60">
        <f t="shared" si="33"/>
        <v>-15</v>
      </c>
    </row>
    <row r="110" spans="1:7">
      <c r="A110" s="349">
        <v>43495</v>
      </c>
      <c r="B110" s="356">
        <f t="shared" si="13"/>
        <v>300.11157613548403</v>
      </c>
      <c r="C110" s="370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60">
        <f t="shared" si="33"/>
        <v>-6</v>
      </c>
    </row>
    <row r="111" spans="1:7">
      <c r="A111" s="349">
        <v>43496</v>
      </c>
      <c r="B111" s="356">
        <f t="shared" si="13"/>
        <v>307.0787458915932</v>
      </c>
      <c r="C111" s="370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60">
        <f t="shared" ref="G111:G131" si="34">C111-C110</f>
        <v>42</v>
      </c>
    </row>
    <row r="112" spans="1:7">
      <c r="A112" s="349">
        <v>43497</v>
      </c>
      <c r="B112" s="356">
        <f t="shared" si="13"/>
        <v>313.33989925658716</v>
      </c>
      <c r="C112" s="370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60">
        <f t="shared" si="34"/>
        <v>50.5</v>
      </c>
    </row>
    <row r="113" spans="1:7">
      <c r="A113" s="349">
        <v>43508</v>
      </c>
      <c r="B113" s="356">
        <f t="shared" si="13"/>
        <v>309.51928361868636</v>
      </c>
      <c r="C113" s="370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60">
        <f t="shared" si="34"/>
        <v>-12</v>
      </c>
    </row>
    <row r="114" spans="1:7">
      <c r="A114" s="349">
        <v>43509</v>
      </c>
      <c r="B114" s="356">
        <f t="shared" si="13"/>
        <v>304.29171797324125</v>
      </c>
      <c r="C114" s="370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60">
        <f t="shared" si="34"/>
        <v>-42</v>
      </c>
    </row>
    <row r="115" spans="1:7">
      <c r="A115" s="349">
        <v>43510</v>
      </c>
      <c r="B115" s="356">
        <f t="shared" si="13"/>
        <v>307.62965815484171</v>
      </c>
      <c r="C115" s="370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60">
        <f t="shared" si="34"/>
        <v>26.5</v>
      </c>
    </row>
    <row r="116" spans="1:7">
      <c r="A116" s="349">
        <v>43511</v>
      </c>
      <c r="B116" s="356">
        <f t="shared" si="13"/>
        <v>302.76504283215365</v>
      </c>
      <c r="C116" s="381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60">
        <f t="shared" si="34"/>
        <v>-30.5</v>
      </c>
    </row>
    <row r="117" spans="1:7">
      <c r="A117" s="349">
        <v>43514</v>
      </c>
      <c r="B117" s="356">
        <f t="shared" si="13"/>
        <v>303.73382624768948</v>
      </c>
      <c r="C117" s="381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60">
        <f t="shared" si="34"/>
        <v>-0.5</v>
      </c>
    </row>
    <row r="118" spans="1:7">
      <c r="A118" s="349">
        <v>43515</v>
      </c>
      <c r="B118" s="356">
        <f t="shared" si="13"/>
        <v>303.31768932835007</v>
      </c>
      <c r="C118" s="381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60">
        <f t="shared" si="34"/>
        <v>2.5</v>
      </c>
    </row>
    <row r="119" spans="1:7">
      <c r="A119" s="349">
        <v>43517</v>
      </c>
      <c r="B119" s="356">
        <f t="shared" si="13"/>
        <v>318.11416316437834</v>
      </c>
      <c r="C119" s="381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60">
        <f t="shared" si="34"/>
        <v>76.5</v>
      </c>
    </row>
    <row r="120" spans="1:7">
      <c r="A120" s="349">
        <v>43521</v>
      </c>
      <c r="B120" s="356">
        <f t="shared" ref="B120:B131" si="36">+IF(F120=0,"",C120/F120)</f>
        <v>321.89402925466277</v>
      </c>
      <c r="C120" s="370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60">
        <f t="shared" si="34"/>
        <v>19</v>
      </c>
    </row>
    <row r="121" spans="1:7">
      <c r="A121" s="349">
        <v>43522</v>
      </c>
      <c r="B121" s="356">
        <f t="shared" si="36"/>
        <v>318.80119987624596</v>
      </c>
      <c r="C121" s="370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60">
        <f t="shared" si="34"/>
        <v>-19</v>
      </c>
    </row>
    <row r="122" spans="1:7">
      <c r="A122" s="349">
        <v>43523</v>
      </c>
      <c r="B122" s="356">
        <f t="shared" si="36"/>
        <v>320.92176569046416</v>
      </c>
      <c r="C122" s="370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60">
        <f t="shared" si="34"/>
        <v>12.5</v>
      </c>
    </row>
    <row r="123" spans="1:7">
      <c r="A123" s="349">
        <v>43524</v>
      </c>
      <c r="B123" s="356">
        <f t="shared" si="36"/>
        <v>316.00151453247787</v>
      </c>
      <c r="C123" s="370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60">
        <f t="shared" si="34"/>
        <v>-34</v>
      </c>
    </row>
    <row r="124" spans="1:7">
      <c r="A124" s="349">
        <v>43525</v>
      </c>
      <c r="B124" s="356">
        <f t="shared" si="36"/>
        <v>318.68240126816193</v>
      </c>
      <c r="C124" s="370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60">
        <f t="shared" si="34"/>
        <v>23.5</v>
      </c>
    </row>
    <row r="125" spans="1:7">
      <c r="A125" s="349">
        <v>43528</v>
      </c>
      <c r="B125" s="356">
        <f t="shared" si="36"/>
        <v>318.29221716972802</v>
      </c>
      <c r="C125" s="370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60">
        <f t="shared" si="34"/>
        <v>-1.5</v>
      </c>
    </row>
    <row r="126" spans="1:7">
      <c r="A126" s="349">
        <v>43529</v>
      </c>
      <c r="B126" s="356">
        <f t="shared" si="36"/>
        <v>310.41910308121913</v>
      </c>
      <c r="C126" s="370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60">
        <f t="shared" si="34"/>
        <v>-52.5</v>
      </c>
    </row>
    <row r="127" spans="1:7">
      <c r="A127" s="349">
        <v>43530</v>
      </c>
      <c r="B127" s="356">
        <f t="shared" si="36"/>
        <v>307.76413075961244</v>
      </c>
      <c r="C127" s="370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60">
        <f t="shared" si="34"/>
        <v>-11</v>
      </c>
    </row>
    <row r="128" spans="1:7">
      <c r="A128" s="349">
        <v>43531</v>
      </c>
      <c r="B128" s="356">
        <f t="shared" si="36"/>
        <v>308.63278061452485</v>
      </c>
      <c r="C128" s="370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60">
        <f t="shared" si="34"/>
        <v>2</v>
      </c>
    </row>
    <row r="129" spans="1:7">
      <c r="A129" s="349">
        <v>43532</v>
      </c>
      <c r="B129" s="356">
        <f t="shared" si="36"/>
        <v>302.86867222136379</v>
      </c>
      <c r="C129" s="370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60">
        <f t="shared" si="34"/>
        <v>-33.5</v>
      </c>
    </row>
    <row r="130" spans="1:7">
      <c r="A130" s="349">
        <v>43535</v>
      </c>
      <c r="B130" s="356">
        <f t="shared" si="36"/>
        <v>296.01530427343317</v>
      </c>
      <c r="C130" s="370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60">
        <f t="shared" si="34"/>
        <v>-45.5</v>
      </c>
    </row>
    <row r="131" spans="1:7">
      <c r="A131" s="349">
        <v>43536</v>
      </c>
      <c r="B131" s="356">
        <f t="shared" si="36"/>
        <v>298.19948846058793</v>
      </c>
      <c r="C131" s="370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60">
        <f t="shared" si="34"/>
        <v>10</v>
      </c>
    </row>
    <row r="132" spans="1:7">
      <c r="A132" s="349">
        <v>43537</v>
      </c>
      <c r="C132" s="370"/>
    </row>
    <row r="133" spans="1:7">
      <c r="A133" s="349">
        <v>43538</v>
      </c>
      <c r="C133" s="370"/>
    </row>
    <row r="134" spans="1:7">
      <c r="A134" s="349">
        <v>43539</v>
      </c>
      <c r="C134" s="370"/>
    </row>
    <row r="135" spans="1:7">
      <c r="A135" s="349">
        <v>43542</v>
      </c>
      <c r="C135" s="370"/>
    </row>
    <row r="136" spans="1:7">
      <c r="A136" s="349">
        <v>43543</v>
      </c>
      <c r="C136" s="370"/>
    </row>
    <row r="137" spans="1:7">
      <c r="A137" s="349">
        <v>43549</v>
      </c>
      <c r="C137" s="370"/>
    </row>
    <row r="138" spans="1:7">
      <c r="A138" s="349">
        <v>43550</v>
      </c>
      <c r="C138" s="370"/>
    </row>
    <row r="139" spans="1:7">
      <c r="A139" s="349">
        <v>43551</v>
      </c>
      <c r="C139" s="370"/>
    </row>
    <row r="140" spans="1:7">
      <c r="A140" s="349">
        <v>43552</v>
      </c>
      <c r="C140" s="370"/>
    </row>
    <row r="141" spans="1:7">
      <c r="A141" s="349">
        <v>43553</v>
      </c>
      <c r="C141" s="370"/>
    </row>
    <row r="142" spans="1:7">
      <c r="A142" s="349">
        <v>43556</v>
      </c>
      <c r="C142" s="370"/>
    </row>
    <row r="143" spans="1:7">
      <c r="A143" s="349">
        <v>43557</v>
      </c>
      <c r="C143" s="370"/>
    </row>
    <row r="144" spans="1:7">
      <c r="A144" s="349">
        <v>43559</v>
      </c>
      <c r="C144" s="370"/>
    </row>
    <row r="145" spans="1:3">
      <c r="A145" s="349">
        <v>43560</v>
      </c>
      <c r="C145" s="370"/>
    </row>
    <row r="146" spans="1:3">
      <c r="A146" s="349">
        <v>43563</v>
      </c>
      <c r="C146" s="370"/>
    </row>
    <row r="147" spans="1:3">
      <c r="A147" s="349">
        <v>43564</v>
      </c>
      <c r="C147" s="370"/>
    </row>
    <row r="148" spans="1:3">
      <c r="A148" s="349">
        <v>43565</v>
      </c>
      <c r="C148" s="370"/>
    </row>
    <row r="149" spans="1:3">
      <c r="A149" s="349">
        <v>43566</v>
      </c>
      <c r="C149" s="370"/>
    </row>
    <row r="150" spans="1:3">
      <c r="A150" s="349">
        <v>43567</v>
      </c>
      <c r="C150" s="370"/>
    </row>
    <row r="151" spans="1:3">
      <c r="A151" s="349">
        <v>43571</v>
      </c>
      <c r="C151" s="370"/>
    </row>
    <row r="152" spans="1:3">
      <c r="A152" s="349">
        <v>43572</v>
      </c>
      <c r="C152" s="370"/>
    </row>
    <row r="153" spans="1:3">
      <c r="A153" s="349">
        <v>43573</v>
      </c>
      <c r="C153" s="370"/>
    </row>
    <row r="154" spans="1:3">
      <c r="A154" s="349">
        <v>43574</v>
      </c>
      <c r="C154" s="370"/>
    </row>
    <row r="155" spans="1:3">
      <c r="A155" s="349">
        <v>43577</v>
      </c>
      <c r="C155" s="370"/>
    </row>
    <row r="156" spans="1:3">
      <c r="A156" s="349">
        <v>43578</v>
      </c>
      <c r="C156" s="370"/>
    </row>
    <row r="157" spans="1:3">
      <c r="A157" s="349">
        <v>43579</v>
      </c>
      <c r="C157" s="370"/>
    </row>
    <row r="158" spans="1:3">
      <c r="A158" s="349">
        <v>43580</v>
      </c>
      <c r="C158" s="370"/>
    </row>
    <row r="159" spans="1:3">
      <c r="A159" s="349">
        <v>43581</v>
      </c>
      <c r="C159" s="370"/>
    </row>
    <row r="160" spans="1:3">
      <c r="A160" s="349">
        <v>43587</v>
      </c>
      <c r="C160" s="370"/>
    </row>
    <row r="161" spans="1:3">
      <c r="A161" s="349">
        <v>43588</v>
      </c>
      <c r="C161" s="370"/>
    </row>
    <row r="162" spans="1:3">
      <c r="A162" s="349">
        <v>43589</v>
      </c>
      <c r="C162" s="370"/>
    </row>
    <row r="163" spans="1:3">
      <c r="A163" s="349">
        <v>43590</v>
      </c>
      <c r="C163" s="370"/>
    </row>
    <row r="164" spans="1:3">
      <c r="A164" s="349">
        <v>43591</v>
      </c>
      <c r="C164" s="370"/>
    </row>
    <row r="165" spans="1:3">
      <c r="A165" s="349">
        <v>43592</v>
      </c>
      <c r="C165" s="370"/>
    </row>
    <row r="166" spans="1:3">
      <c r="A166" s="349">
        <v>43593</v>
      </c>
      <c r="C166" s="370"/>
    </row>
    <row r="167" spans="1:3">
      <c r="A167" s="349">
        <v>43594</v>
      </c>
      <c r="C167" s="370"/>
    </row>
    <row r="168" spans="1:3">
      <c r="A168" s="349">
        <v>43595</v>
      </c>
      <c r="C168" s="370"/>
    </row>
    <row r="169" spans="1:3">
      <c r="A169" s="349">
        <v>43596</v>
      </c>
      <c r="C169" s="370"/>
    </row>
    <row r="170" spans="1:3">
      <c r="A170" s="349">
        <v>43597</v>
      </c>
      <c r="C170" s="370"/>
    </row>
    <row r="171" spans="1:3">
      <c r="A171" s="349">
        <v>43598</v>
      </c>
      <c r="C171" s="370"/>
    </row>
    <row r="172" spans="1:3">
      <c r="A172" s="349">
        <v>43599</v>
      </c>
      <c r="C172" s="370"/>
    </row>
    <row r="173" spans="1:3">
      <c r="A173" s="349">
        <v>43600</v>
      </c>
      <c r="C173" s="370"/>
    </row>
    <row r="174" spans="1:3">
      <c r="A174" s="349">
        <v>43601</v>
      </c>
      <c r="C174" s="370"/>
    </row>
    <row r="175" spans="1:3">
      <c r="A175" s="349">
        <v>43602</v>
      </c>
      <c r="C175" s="370"/>
    </row>
    <row r="176" spans="1:3">
      <c r="A176" s="349">
        <v>43603</v>
      </c>
      <c r="C176" s="370"/>
    </row>
    <row r="177" spans="1:3">
      <c r="A177" s="349">
        <v>43604</v>
      </c>
      <c r="C177" s="370"/>
    </row>
    <row r="178" spans="1:3">
      <c r="A178" s="349">
        <v>43605</v>
      </c>
      <c r="C178" s="370"/>
    </row>
    <row r="179" spans="1:3">
      <c r="A179" s="349">
        <v>43606</v>
      </c>
      <c r="C179" s="370"/>
    </row>
    <row r="180" spans="1:3">
      <c r="A180" s="349">
        <v>43607</v>
      </c>
      <c r="C180" s="370"/>
    </row>
    <row r="181" spans="1:3">
      <c r="A181" s="349">
        <v>43608</v>
      </c>
      <c r="C181" s="370"/>
    </row>
    <row r="182" spans="1:3">
      <c r="A182" s="349">
        <v>43609</v>
      </c>
      <c r="C182" s="370"/>
    </row>
    <row r="183" spans="1:3">
      <c r="A183" s="349">
        <v>43610</v>
      </c>
      <c r="C183" s="370"/>
    </row>
    <row r="184" spans="1:3">
      <c r="A184" s="349">
        <v>43611</v>
      </c>
      <c r="C184" s="370"/>
    </row>
    <row r="185" spans="1:3">
      <c r="A185" s="349">
        <v>43612</v>
      </c>
      <c r="C185" s="370"/>
    </row>
    <row r="186" spans="1:3">
      <c r="A186" s="349">
        <v>43613</v>
      </c>
      <c r="C186" s="370"/>
    </row>
    <row r="187" spans="1:3">
      <c r="A187" s="349">
        <v>43614</v>
      </c>
      <c r="C187" s="370"/>
    </row>
    <row r="188" spans="1:3">
      <c r="A188" s="349">
        <v>43615</v>
      </c>
      <c r="C188" s="370"/>
    </row>
    <row r="189" spans="1:3">
      <c r="A189" s="349">
        <v>43620</v>
      </c>
      <c r="C189" s="370">
        <v>1950</v>
      </c>
    </row>
    <row r="190" spans="1:3">
      <c r="A190" s="349">
        <v>43621</v>
      </c>
      <c r="C190" s="370">
        <v>1950</v>
      </c>
    </row>
    <row r="191" spans="1:3">
      <c r="A191" s="349">
        <v>43622</v>
      </c>
      <c r="C191" s="370">
        <v>1800</v>
      </c>
    </row>
    <row r="192" spans="1:3">
      <c r="A192" s="349">
        <v>43623</v>
      </c>
      <c r="C192" s="370">
        <v>1800</v>
      </c>
    </row>
    <row r="193" spans="1:1">
      <c r="A193" s="349">
        <v>43626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I14" sqref="I14"/>
    </sheetView>
  </sheetViews>
  <sheetFormatPr defaultRowHeight="1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>
      <c r="A1" s="419" t="s">
        <v>1035</v>
      </c>
      <c r="B1" s="419"/>
      <c r="C1" s="419"/>
      <c r="D1" s="419"/>
      <c r="E1" s="419"/>
      <c r="F1" s="419"/>
      <c r="G1" s="25"/>
    </row>
    <row r="2" spans="1:7" ht="15.75">
      <c r="A2" s="4"/>
      <c r="B2" s="5"/>
      <c r="C2" s="268"/>
      <c r="D2" s="5"/>
      <c r="E2" s="268"/>
      <c r="F2" s="5"/>
      <c r="G2" s="25"/>
    </row>
    <row r="3" spans="1:7" ht="47.25">
      <c r="A3" s="4" t="s">
        <v>21</v>
      </c>
      <c r="B3" s="420" t="s">
        <v>1034</v>
      </c>
      <c r="C3" s="421"/>
      <c r="D3" s="5" t="s">
        <v>11</v>
      </c>
      <c r="E3" s="274" t="s">
        <v>1</v>
      </c>
      <c r="F3" s="5" t="s">
        <v>22</v>
      </c>
      <c r="G3" s="25"/>
    </row>
    <row r="4" spans="1:7" ht="27" customHeight="1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>
      <c r="A5" s="401">
        <v>43621</v>
      </c>
      <c r="B5" s="402"/>
      <c r="C5" s="402">
        <v>769</v>
      </c>
      <c r="D5" s="403">
        <f>C5/1.17</f>
        <v>657.26495726495727</v>
      </c>
      <c r="E5" s="404"/>
      <c r="F5" s="405">
        <f>USD_CNY!B1099</f>
        <v>6.9275799999999998</v>
      </c>
      <c r="G5" s="25"/>
    </row>
    <row r="6" spans="1:7" ht="15.75">
      <c r="A6" s="401">
        <v>43622</v>
      </c>
      <c r="B6" s="406">
        <f>+IF(F6=0,"",C6/F6)</f>
        <v>112.5661326029042</v>
      </c>
      <c r="C6" s="402">
        <v>780</v>
      </c>
      <c r="D6" s="406">
        <f>B6/1.17</f>
        <v>96.210369746071976</v>
      </c>
      <c r="E6" s="407"/>
      <c r="F6" s="405">
        <f>USD_CNY!B1100</f>
        <v>6.9292600000000002</v>
      </c>
    </row>
    <row r="7" spans="1:7" ht="15.75">
      <c r="A7" s="401">
        <v>43623</v>
      </c>
      <c r="B7" s="406">
        <f t="shared" ref="B7:B21" si="0">+IF(F7=0,"",C7/F7)</f>
        <v>111.83199836287177</v>
      </c>
      <c r="C7" s="402">
        <v>776</v>
      </c>
      <c r="D7" s="406">
        <f>B7/1.17</f>
        <v>95.5829045836511</v>
      </c>
      <c r="E7" s="407"/>
      <c r="F7" s="405">
        <f>USD_CNY!B1101</f>
        <v>6.9389799999999999</v>
      </c>
    </row>
    <row r="8" spans="1:7" ht="15.75">
      <c r="A8" s="401">
        <v>43626</v>
      </c>
      <c r="B8" s="406">
        <f t="shared" si="0"/>
        <v>0</v>
      </c>
      <c r="C8" s="407"/>
      <c r="D8" s="406"/>
      <c r="E8" s="407"/>
      <c r="F8" s="405">
        <f>USD_CNY!B1102</f>
        <v>6.9500500000000001</v>
      </c>
    </row>
    <row r="9" spans="1:7" ht="15.75">
      <c r="A9" s="407"/>
      <c r="B9" s="406" t="str">
        <f t="shared" si="0"/>
        <v/>
      </c>
      <c r="C9" s="407"/>
      <c r="D9" s="406"/>
      <c r="E9" s="407"/>
      <c r="F9" s="405">
        <f>USD_CNY!B1103</f>
        <v>0</v>
      </c>
    </row>
    <row r="10" spans="1:7" ht="15.75">
      <c r="A10" s="407"/>
      <c r="B10" s="406" t="str">
        <f t="shared" si="0"/>
        <v/>
      </c>
      <c r="C10" s="407"/>
      <c r="D10" s="406"/>
      <c r="E10" s="407"/>
      <c r="F10" s="405">
        <f>USD_CNY!B1104</f>
        <v>0</v>
      </c>
    </row>
    <row r="11" spans="1:7" ht="15.75">
      <c r="A11" s="407"/>
      <c r="B11" s="406" t="str">
        <f t="shared" si="0"/>
        <v/>
      </c>
      <c r="C11" s="407"/>
      <c r="D11" s="406"/>
      <c r="E11" s="407"/>
      <c r="F11" s="405">
        <f>USD_CNY!B1105</f>
        <v>0</v>
      </c>
    </row>
    <row r="12" spans="1:7" ht="15.75">
      <c r="A12" s="407"/>
      <c r="B12" s="406" t="str">
        <f t="shared" si="0"/>
        <v/>
      </c>
      <c r="C12" s="407"/>
      <c r="D12" s="406"/>
      <c r="E12" s="407"/>
      <c r="F12" s="405">
        <f>USD_CNY!B1106</f>
        <v>0</v>
      </c>
    </row>
    <row r="13" spans="1:7" ht="15.75">
      <c r="A13" s="407"/>
      <c r="B13" s="406" t="str">
        <f t="shared" si="0"/>
        <v/>
      </c>
      <c r="C13" s="407"/>
      <c r="D13" s="406"/>
      <c r="E13" s="407"/>
      <c r="F13" s="405">
        <f>USD_CNY!B1107</f>
        <v>0</v>
      </c>
    </row>
    <row r="14" spans="1:7" ht="15.75">
      <c r="A14" s="407"/>
      <c r="B14" s="406" t="str">
        <f t="shared" si="0"/>
        <v/>
      </c>
      <c r="C14" s="407"/>
      <c r="D14" s="406"/>
      <c r="E14" s="407"/>
      <c r="F14" s="405">
        <f>USD_CNY!B1108</f>
        <v>0</v>
      </c>
    </row>
    <row r="15" spans="1:7" ht="15.75">
      <c r="A15" s="407"/>
      <c r="B15" s="406" t="str">
        <f t="shared" si="0"/>
        <v/>
      </c>
      <c r="C15" s="407"/>
      <c r="D15" s="406"/>
      <c r="E15" s="407"/>
      <c r="F15" s="405">
        <f>USD_CNY!B1109</f>
        <v>0</v>
      </c>
    </row>
    <row r="16" spans="1:7" ht="15.75">
      <c r="A16" s="407"/>
      <c r="B16" s="406" t="str">
        <f t="shared" si="0"/>
        <v/>
      </c>
      <c r="C16" s="407"/>
      <c r="D16" s="406"/>
      <c r="E16" s="407"/>
      <c r="F16" s="405">
        <f>USD_CNY!B1110</f>
        <v>0</v>
      </c>
    </row>
    <row r="17" spans="1:6" ht="15.75">
      <c r="A17" s="407"/>
      <c r="B17" s="406" t="str">
        <f t="shared" si="0"/>
        <v/>
      </c>
      <c r="C17" s="407"/>
      <c r="D17" s="406"/>
      <c r="E17" s="407"/>
      <c r="F17" s="405">
        <f>USD_CNY!B1111</f>
        <v>0</v>
      </c>
    </row>
    <row r="18" spans="1:6" ht="15.75">
      <c r="A18" s="407"/>
      <c r="B18" s="406" t="str">
        <f t="shared" si="0"/>
        <v/>
      </c>
      <c r="C18" s="407"/>
      <c r="D18" s="406"/>
      <c r="E18" s="407"/>
      <c r="F18" s="405">
        <f>USD_CNY!B1112</f>
        <v>0</v>
      </c>
    </row>
    <row r="19" spans="1:6" ht="15.75">
      <c r="A19" s="407"/>
      <c r="B19" s="406" t="str">
        <f t="shared" si="0"/>
        <v/>
      </c>
      <c r="C19" s="407"/>
      <c r="D19" s="406"/>
      <c r="E19" s="407"/>
      <c r="F19" s="405">
        <f>USD_CNY!B1113</f>
        <v>0</v>
      </c>
    </row>
    <row r="20" spans="1:6" ht="15.75">
      <c r="A20" s="407"/>
      <c r="B20" s="406" t="str">
        <f t="shared" si="0"/>
        <v/>
      </c>
      <c r="C20" s="407"/>
      <c r="D20" s="406"/>
      <c r="E20" s="407"/>
      <c r="F20" s="405">
        <f>USD_CNY!B1114</f>
        <v>0</v>
      </c>
    </row>
    <row r="21" spans="1:6" ht="15.75">
      <c r="A21" s="407"/>
      <c r="B21" s="406" t="str">
        <f t="shared" si="0"/>
        <v/>
      </c>
      <c r="C21" s="407"/>
      <c r="D21" s="406"/>
      <c r="E21" s="407"/>
      <c r="F21" s="405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0"/>
  <sheetViews>
    <sheetView tabSelected="1" workbookViewId="0">
      <pane xSplit="1" ySplit="5" topLeftCell="B175" activePane="bottomRight" state="frozen"/>
      <selection pane="topRight" activeCell="B1" sqref="B1"/>
      <selection pane="bottomLeft" activeCell="A6" sqref="A6"/>
      <selection pane="bottomRight" activeCell="J181" sqref="J181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5" t="s">
        <v>1024</v>
      </c>
    </row>
    <row r="3" spans="1:7" ht="45">
      <c r="A3" s="361" t="s">
        <v>751</v>
      </c>
      <c r="B3" s="362" t="s">
        <v>1022</v>
      </c>
      <c r="C3" s="363"/>
      <c r="D3" s="362"/>
      <c r="E3" s="362" t="s">
        <v>1022</v>
      </c>
      <c r="F3" s="364" t="s">
        <v>753</v>
      </c>
    </row>
    <row r="4" spans="1:7" ht="71.25">
      <c r="A4" s="361" t="s">
        <v>21</v>
      </c>
      <c r="B4" s="362" t="s">
        <v>1023</v>
      </c>
      <c r="C4" s="362" t="s">
        <v>1023</v>
      </c>
      <c r="D4" s="362" t="s">
        <v>11</v>
      </c>
      <c r="E4" s="366" t="s">
        <v>1</v>
      </c>
      <c r="F4" s="367" t="s">
        <v>660</v>
      </c>
    </row>
    <row r="5" spans="1:7" ht="42.7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</row>
    <row r="6" spans="1:7" ht="18" customHeight="1">
      <c r="A6" s="369">
        <v>43333</v>
      </c>
      <c r="B6" s="356">
        <f t="shared" ref="B6:B33" si="0">+IF(F6=0,"",C6/F6)</f>
        <v>656.19101961989202</v>
      </c>
      <c r="C6" s="334">
        <v>4485</v>
      </c>
      <c r="D6" s="357">
        <f t="shared" ref="D6:D33" si="1">+IF(ISERROR(B6/1.17),0,B6/1.17)</f>
        <v>560.8470253161471</v>
      </c>
      <c r="F6" s="358">
        <f>USD_CNY!B924</f>
        <v>6.8349000000000002</v>
      </c>
    </row>
    <row r="7" spans="1:7" ht="18" customHeight="1">
      <c r="A7" s="369">
        <v>43334</v>
      </c>
      <c r="B7" s="356">
        <f t="shared" si="0"/>
        <v>658.3601486326761</v>
      </c>
      <c r="C7" s="334">
        <v>4495</v>
      </c>
      <c r="D7" s="357">
        <f t="shared" si="1"/>
        <v>562.70098173733004</v>
      </c>
      <c r="E7" s="359">
        <v>510</v>
      </c>
      <c r="F7" s="358">
        <f>USD_CNY!B926</f>
        <v>6.8275699999999997</v>
      </c>
      <c r="G7" s="360">
        <f t="shared" ref="G7:G20" si="2">C7-C6</f>
        <v>10</v>
      </c>
    </row>
    <row r="8" spans="1:7" ht="18" customHeight="1">
      <c r="A8" s="369">
        <v>43335</v>
      </c>
      <c r="B8" s="356">
        <f t="shared" si="0"/>
        <v>655.87659586899997</v>
      </c>
      <c r="C8" s="334">
        <v>4490</v>
      </c>
      <c r="D8" s="357">
        <f t="shared" si="1"/>
        <v>560.57828706752139</v>
      </c>
      <c r="E8" s="1">
        <v>507.5</v>
      </c>
      <c r="F8" s="358">
        <f>USD_CNY!B927</f>
        <v>6.8457999999999997</v>
      </c>
      <c r="G8" s="360">
        <f t="shared" si="2"/>
        <v>-5</v>
      </c>
    </row>
    <row r="9" spans="1:7" ht="18" customHeight="1">
      <c r="A9" s="369">
        <v>43336</v>
      </c>
      <c r="B9" s="356">
        <f t="shared" si="0"/>
        <v>651.39585863114019</v>
      </c>
      <c r="C9" s="334">
        <v>4490</v>
      </c>
      <c r="D9" s="357">
        <f t="shared" si="1"/>
        <v>556.74859712063267</v>
      </c>
      <c r="E9" s="359">
        <v>506</v>
      </c>
      <c r="F9" s="358">
        <f>USD_CNY!B928</f>
        <v>6.8928900000000004</v>
      </c>
      <c r="G9" s="360">
        <f t="shared" si="2"/>
        <v>0</v>
      </c>
    </row>
    <row r="10" spans="1:7" ht="18" customHeight="1">
      <c r="A10" s="369">
        <v>43339</v>
      </c>
      <c r="B10" s="356">
        <f t="shared" si="0"/>
        <v>660.30577010182537</v>
      </c>
      <c r="C10" s="334">
        <v>4490</v>
      </c>
      <c r="D10" s="357">
        <f t="shared" si="1"/>
        <v>564.36390606993621</v>
      </c>
      <c r="E10" s="359">
        <v>506</v>
      </c>
      <c r="F10" s="358">
        <f>USD_CNY!B929</f>
        <v>6.7998799999999999</v>
      </c>
      <c r="G10" s="360">
        <f t="shared" si="2"/>
        <v>0</v>
      </c>
    </row>
    <row r="11" spans="1:7" ht="18" customHeight="1">
      <c r="A11" s="369">
        <v>43340</v>
      </c>
      <c r="B11" s="356">
        <f t="shared" si="0"/>
        <v>658.77413542335262</v>
      </c>
      <c r="C11" s="334">
        <v>4475</v>
      </c>
      <c r="D11" s="357">
        <f t="shared" si="1"/>
        <v>563.05481660115606</v>
      </c>
      <c r="E11" s="359">
        <v>506</v>
      </c>
      <c r="F11" s="358">
        <f>USD_CNY!B930</f>
        <v>6.7929199999999996</v>
      </c>
      <c r="G11" s="360">
        <f t="shared" si="2"/>
        <v>-15</v>
      </c>
    </row>
    <row r="12" spans="1:7" ht="18" customHeight="1">
      <c r="A12" s="369">
        <v>43341</v>
      </c>
      <c r="B12" s="356">
        <f t="shared" si="0"/>
        <v>658.16566654900578</v>
      </c>
      <c r="C12" s="334">
        <v>4475</v>
      </c>
      <c r="D12" s="357">
        <f t="shared" si="1"/>
        <v>562.53475773419302</v>
      </c>
      <c r="E12" s="359">
        <v>506</v>
      </c>
      <c r="F12" s="358">
        <f>USD_CNY!B931</f>
        <v>6.7991999999999999</v>
      </c>
      <c r="G12" s="360">
        <f t="shared" si="2"/>
        <v>0</v>
      </c>
    </row>
    <row r="13" spans="1:7" ht="18" customHeight="1">
      <c r="A13" s="369">
        <v>43342</v>
      </c>
      <c r="B13" s="356">
        <f t="shared" si="0"/>
        <v>645.68551487978641</v>
      </c>
      <c r="C13" s="334">
        <v>4450</v>
      </c>
      <c r="D13" s="357">
        <f t="shared" si="1"/>
        <v>551.86796143571496</v>
      </c>
      <c r="E13" s="359">
        <v>508</v>
      </c>
      <c r="F13" s="358">
        <f>USD_CNY!B932</f>
        <v>6.8918999999999997</v>
      </c>
      <c r="G13" s="360">
        <f t="shared" si="2"/>
        <v>-25</v>
      </c>
    </row>
    <row r="14" spans="1:7" ht="18" customHeight="1">
      <c r="A14" s="369">
        <v>43343</v>
      </c>
      <c r="B14" s="356">
        <f t="shared" si="0"/>
        <v>645.22048917325844</v>
      </c>
      <c r="C14" s="334">
        <v>4430</v>
      </c>
      <c r="D14" s="357">
        <f t="shared" si="1"/>
        <v>551.4705035668876</v>
      </c>
      <c r="E14" s="359">
        <v>501</v>
      </c>
      <c r="F14" s="358">
        <f>USD_CNY!B933</f>
        <v>6.8658700000000001</v>
      </c>
      <c r="G14" s="360">
        <f t="shared" si="2"/>
        <v>-20</v>
      </c>
    </row>
    <row r="15" spans="1:7">
      <c r="A15" s="369">
        <v>43347</v>
      </c>
      <c r="B15" s="356">
        <f t="shared" si="0"/>
        <v>654.78158827333732</v>
      </c>
      <c r="C15" s="334">
        <v>4475</v>
      </c>
      <c r="D15" s="357">
        <f t="shared" si="1"/>
        <v>559.64238313960459</v>
      </c>
      <c r="E15" s="359">
        <v>514</v>
      </c>
      <c r="F15" s="358">
        <f>USD_CNY!B934</f>
        <v>6.8343400000000001</v>
      </c>
      <c r="G15" s="360">
        <v>10</v>
      </c>
    </row>
    <row r="16" spans="1:7">
      <c r="A16" s="369">
        <v>43348</v>
      </c>
      <c r="B16" s="356">
        <f t="shared" si="0"/>
        <v>651.94854497933909</v>
      </c>
      <c r="C16" s="334">
        <v>4465</v>
      </c>
      <c r="D16" s="357">
        <f t="shared" si="1"/>
        <v>557.22097861481973</v>
      </c>
      <c r="E16" s="359">
        <v>516</v>
      </c>
      <c r="F16" s="358">
        <f>USD_CNY!B935</f>
        <v>6.8487</v>
      </c>
      <c r="G16" s="360">
        <f t="shared" si="2"/>
        <v>-10</v>
      </c>
    </row>
    <row r="17" spans="1:7">
      <c r="A17" s="369">
        <v>43349</v>
      </c>
      <c r="B17" s="356">
        <f t="shared" si="0"/>
        <v>654.04852382344347</v>
      </c>
      <c r="C17" s="334">
        <v>4475</v>
      </c>
      <c r="D17" s="357">
        <f t="shared" si="1"/>
        <v>559.01583232772953</v>
      </c>
      <c r="E17" s="359">
        <v>516</v>
      </c>
      <c r="F17" s="358">
        <f>USD_CNY!B936</f>
        <v>6.8419999999999996</v>
      </c>
      <c r="G17" s="360">
        <f t="shared" si="2"/>
        <v>10</v>
      </c>
    </row>
    <row r="18" spans="1:7">
      <c r="A18" s="369">
        <v>43350</v>
      </c>
      <c r="B18" s="356">
        <f t="shared" si="0"/>
        <v>664.82269690075725</v>
      </c>
      <c r="C18" s="334">
        <v>4550</v>
      </c>
      <c r="D18" s="357">
        <f t="shared" si="1"/>
        <v>568.22452726560448</v>
      </c>
      <c r="E18" s="359">
        <v>517</v>
      </c>
      <c r="F18" s="358">
        <f>USD_CNY!B937</f>
        <v>6.8439300000000003</v>
      </c>
      <c r="G18" s="360">
        <f t="shared" si="2"/>
        <v>75</v>
      </c>
    </row>
    <row r="19" spans="1:7">
      <c r="A19" s="369">
        <v>43353</v>
      </c>
      <c r="B19" s="356">
        <f t="shared" si="0"/>
        <v>669.13230013863722</v>
      </c>
      <c r="C19" s="334">
        <v>4590</v>
      </c>
      <c r="D19" s="357">
        <f t="shared" si="1"/>
        <v>571.90794883644207</v>
      </c>
      <c r="E19" s="370">
        <v>514</v>
      </c>
      <c r="F19" s="358">
        <f>USD_CNY!B938</f>
        <v>6.8596300000000001</v>
      </c>
      <c r="G19" s="360">
        <f t="shared" si="2"/>
        <v>40</v>
      </c>
    </row>
    <row r="20" spans="1:7">
      <c r="A20" s="369">
        <v>43354</v>
      </c>
      <c r="B20" s="356">
        <f t="shared" si="0"/>
        <v>663.49316405396507</v>
      </c>
      <c r="C20" s="334">
        <v>4555</v>
      </c>
      <c r="D20" s="357">
        <f t="shared" si="1"/>
        <v>567.08817440509836</v>
      </c>
      <c r="E20" s="370">
        <v>514</v>
      </c>
      <c r="F20" s="358">
        <f>USD_CNY!B939</f>
        <v>6.8651799999999996</v>
      </c>
      <c r="G20" s="360">
        <f t="shared" si="2"/>
        <v>-35</v>
      </c>
    </row>
    <row r="21" spans="1:7">
      <c r="A21" s="369">
        <v>43355</v>
      </c>
      <c r="B21" s="356">
        <f t="shared" si="0"/>
        <v>647.23506995956598</v>
      </c>
      <c r="C21" s="334">
        <v>4450</v>
      </c>
      <c r="D21" s="357">
        <f t="shared" si="1"/>
        <v>553.19236748680851</v>
      </c>
      <c r="E21" s="370">
        <v>514</v>
      </c>
      <c r="F21" s="358">
        <f>USD_CNY!B940</f>
        <v>6.8754</v>
      </c>
      <c r="G21" s="360">
        <f t="shared" ref="G21:G39" si="3">C21-C20</f>
        <v>-105</v>
      </c>
    </row>
    <row r="22" spans="1:7">
      <c r="A22" s="369">
        <v>43356</v>
      </c>
      <c r="B22" s="356">
        <f t="shared" si="0"/>
        <v>659.261860859894</v>
      </c>
      <c r="C22" s="334">
        <v>4505</v>
      </c>
      <c r="D22" s="357">
        <f t="shared" si="1"/>
        <v>563.47167594862742</v>
      </c>
      <c r="E22" s="370">
        <v>514</v>
      </c>
      <c r="F22" s="358">
        <f>USD_CNY!B941</f>
        <v>6.8334000000000001</v>
      </c>
      <c r="G22" s="360">
        <f t="shared" si="3"/>
        <v>55</v>
      </c>
    </row>
    <row r="23" spans="1:7">
      <c r="A23" s="369">
        <v>43357</v>
      </c>
      <c r="B23" s="356">
        <f t="shared" si="0"/>
        <v>659.01276672847655</v>
      </c>
      <c r="C23" s="334">
        <v>4510</v>
      </c>
      <c r="D23" s="357">
        <f t="shared" si="1"/>
        <v>563.25877498160389</v>
      </c>
      <c r="E23" s="370">
        <v>511</v>
      </c>
      <c r="F23" s="358">
        <f>USD_CNY!B942</f>
        <v>6.8435699999999997</v>
      </c>
      <c r="G23" s="360">
        <f t="shared" si="3"/>
        <v>5</v>
      </c>
    </row>
    <row r="24" spans="1:7">
      <c r="A24" s="369">
        <v>43360</v>
      </c>
      <c r="B24" s="356">
        <f t="shared" si="0"/>
        <v>662.95450910835518</v>
      </c>
      <c r="C24" s="334">
        <v>4560</v>
      </c>
      <c r="D24" s="357">
        <f t="shared" si="1"/>
        <v>566.62778556269677</v>
      </c>
      <c r="E24" s="370">
        <v>511</v>
      </c>
      <c r="F24" s="358">
        <f>USD_CNY!B943</f>
        <v>6.8783000000000003</v>
      </c>
      <c r="G24" s="360">
        <f t="shared" si="3"/>
        <v>50</v>
      </c>
    </row>
    <row r="25" spans="1:7">
      <c r="A25" s="369">
        <v>43361</v>
      </c>
      <c r="B25" s="356">
        <f t="shared" si="0"/>
        <v>663.87141858839971</v>
      </c>
      <c r="C25" s="334">
        <v>4560</v>
      </c>
      <c r="D25" s="357">
        <f t="shared" si="1"/>
        <v>567.41146887897412</v>
      </c>
      <c r="E25" s="370">
        <v>516.5</v>
      </c>
      <c r="F25" s="358">
        <f>USD_CNY!B944</f>
        <v>6.8688000000000002</v>
      </c>
      <c r="G25" s="360">
        <f t="shared" si="3"/>
        <v>0</v>
      </c>
    </row>
    <row r="26" spans="1:7">
      <c r="A26" s="369">
        <v>43362</v>
      </c>
      <c r="B26" s="356">
        <f t="shared" si="0"/>
        <v>672.13119534377836</v>
      </c>
      <c r="C26" s="334">
        <v>4610</v>
      </c>
      <c r="D26" s="357">
        <f t="shared" si="1"/>
        <v>574.47110713143456</v>
      </c>
      <c r="E26" s="370">
        <v>517.5</v>
      </c>
      <c r="F26" s="358">
        <f>USD_CNY!B945</f>
        <v>6.8587800000000003</v>
      </c>
      <c r="G26" s="360">
        <f t="shared" si="3"/>
        <v>50</v>
      </c>
    </row>
    <row r="27" spans="1:7">
      <c r="A27" s="369">
        <v>43363</v>
      </c>
      <c r="B27" s="356">
        <f t="shared" si="0"/>
        <v>671.40444674084233</v>
      </c>
      <c r="C27" s="334">
        <v>4600</v>
      </c>
      <c r="D27" s="357">
        <f t="shared" si="1"/>
        <v>573.8499544793525</v>
      </c>
      <c r="E27" s="370">
        <v>513</v>
      </c>
      <c r="F27" s="358">
        <f>USD_CNY!B946</f>
        <v>6.8513099999999998</v>
      </c>
      <c r="G27" s="360">
        <f t="shared" si="3"/>
        <v>-10</v>
      </c>
    </row>
    <row r="28" spans="1:7">
      <c r="A28" s="369">
        <v>43364</v>
      </c>
      <c r="B28" s="356">
        <f t="shared" si="0"/>
        <v>670.95433559423725</v>
      </c>
      <c r="C28" s="334">
        <v>4585</v>
      </c>
      <c r="D28" s="357">
        <f t="shared" si="1"/>
        <v>573.46524409763867</v>
      </c>
      <c r="E28" s="370">
        <v>508.5</v>
      </c>
      <c r="F28" s="358">
        <f>USD_CNY!B947</f>
        <v>6.8335499999999998</v>
      </c>
      <c r="G28" s="360">
        <f t="shared" si="3"/>
        <v>-15</v>
      </c>
    </row>
    <row r="29" spans="1:7">
      <c r="A29" s="369">
        <v>43368</v>
      </c>
      <c r="B29" s="356">
        <f t="shared" si="0"/>
        <v>667.00550934899968</v>
      </c>
      <c r="C29" s="334">
        <v>4580</v>
      </c>
      <c r="D29" s="357">
        <f t="shared" si="1"/>
        <v>570.09017893076896</v>
      </c>
      <c r="E29" s="370">
        <v>502</v>
      </c>
      <c r="F29" s="358">
        <f>USD_CNY!B948</f>
        <v>6.8665099999999999</v>
      </c>
      <c r="G29" s="360">
        <f t="shared" si="3"/>
        <v>-5</v>
      </c>
    </row>
    <row r="30" spans="1:7">
      <c r="A30" s="369">
        <v>43369</v>
      </c>
      <c r="B30" s="356">
        <f t="shared" si="0"/>
        <v>668.32072405779877</v>
      </c>
      <c r="C30" s="334">
        <v>4590</v>
      </c>
      <c r="D30" s="357">
        <f t="shared" si="1"/>
        <v>571.21429406649474</v>
      </c>
      <c r="E30" s="370">
        <v>504</v>
      </c>
      <c r="F30" s="358">
        <f>USD_CNY!B949</f>
        <v>6.8679600000000001</v>
      </c>
      <c r="G30" s="360">
        <f t="shared" si="3"/>
        <v>10</v>
      </c>
    </row>
    <row r="31" spans="1:7">
      <c r="A31" s="369">
        <v>43370</v>
      </c>
      <c r="B31" s="356">
        <f t="shared" si="0"/>
        <v>647.41303933507049</v>
      </c>
      <c r="C31" s="334">
        <v>4450</v>
      </c>
      <c r="D31" s="357">
        <f t="shared" si="1"/>
        <v>553.3444780641629</v>
      </c>
      <c r="E31" s="370">
        <v>502</v>
      </c>
      <c r="F31" s="358">
        <f>USD_CNY!B950</f>
        <v>6.8735099999999996</v>
      </c>
      <c r="G31" s="360">
        <f t="shared" si="3"/>
        <v>-140</v>
      </c>
    </row>
    <row r="32" spans="1:7">
      <c r="A32" s="369">
        <v>43371</v>
      </c>
      <c r="B32" s="356">
        <f t="shared" si="0"/>
        <v>659.24842775058335</v>
      </c>
      <c r="C32" s="334">
        <v>4540</v>
      </c>
      <c r="D32" s="357">
        <f t="shared" si="1"/>
        <v>563.46019465861832</v>
      </c>
      <c r="E32" s="370">
        <v>500</v>
      </c>
      <c r="F32" s="358">
        <f>USD_CNY!B951</f>
        <v>6.8866300000000003</v>
      </c>
      <c r="G32" s="360">
        <f t="shared" si="3"/>
        <v>90</v>
      </c>
    </row>
    <row r="33" spans="1:7">
      <c r="A33" s="369">
        <v>43374</v>
      </c>
      <c r="B33" s="356">
        <f t="shared" si="0"/>
        <v>664.95107336870956</v>
      </c>
      <c r="C33" s="334">
        <v>4540</v>
      </c>
      <c r="D33" s="357">
        <f t="shared" si="1"/>
        <v>568.3342507424868</v>
      </c>
      <c r="E33" s="370">
        <v>500</v>
      </c>
      <c r="F33" s="358">
        <f>USD_CNY!B952</f>
        <v>6.8275699999999997</v>
      </c>
      <c r="G33" s="360">
        <f t="shared" si="3"/>
        <v>0</v>
      </c>
    </row>
    <row r="34" spans="1:7">
      <c r="A34" s="369">
        <v>43375</v>
      </c>
      <c r="B34" s="356">
        <f t="shared" ref="B34:B51" si="4">+IF(F34=0,"",C34/F34)</f>
        <v>659.25608613892302</v>
      </c>
      <c r="C34" s="334">
        <v>4540</v>
      </c>
      <c r="D34" s="357">
        <f t="shared" ref="D34:D39" si="5">+IF(ISERROR(B34/1.17),0,B34/1.17)</f>
        <v>563.46674028967789</v>
      </c>
      <c r="E34" s="370">
        <v>496</v>
      </c>
      <c r="F34" s="358">
        <f>USD_CNY!B953</f>
        <v>6.8865499999999997</v>
      </c>
      <c r="G34" s="360">
        <f t="shared" si="3"/>
        <v>0</v>
      </c>
    </row>
    <row r="35" spans="1:7">
      <c r="A35" s="369">
        <v>43376</v>
      </c>
      <c r="B35" s="356">
        <f t="shared" si="4"/>
        <v>659.50220657236071</v>
      </c>
      <c r="C35" s="334">
        <v>4540</v>
      </c>
      <c r="D35" s="357">
        <f t="shared" si="5"/>
        <v>563.67709963449636</v>
      </c>
      <c r="E35" s="370">
        <v>494</v>
      </c>
      <c r="F35" s="358">
        <f>USD_CNY!B954</f>
        <v>6.8839800000000002</v>
      </c>
      <c r="G35" s="360">
        <f t="shared" si="3"/>
        <v>0</v>
      </c>
    </row>
    <row r="36" spans="1:7">
      <c r="A36" s="369">
        <v>43377</v>
      </c>
      <c r="B36" s="356">
        <f t="shared" si="4"/>
        <v>659.01780219014552</v>
      </c>
      <c r="C36" s="334">
        <v>4540</v>
      </c>
      <c r="D36" s="357">
        <f t="shared" si="5"/>
        <v>563.2630787949962</v>
      </c>
      <c r="E36" s="370">
        <v>495</v>
      </c>
      <c r="F36" s="358">
        <f>USD_CNY!B955</f>
        <v>6.8890399999999996</v>
      </c>
      <c r="G36" s="360">
        <f t="shared" si="3"/>
        <v>0</v>
      </c>
    </row>
    <row r="37" spans="1:7">
      <c r="A37" s="369">
        <v>43378</v>
      </c>
      <c r="B37" s="356">
        <f t="shared" si="4"/>
        <v>658.62868864706934</v>
      </c>
      <c r="C37" s="334">
        <v>4540</v>
      </c>
      <c r="D37" s="357">
        <f t="shared" si="5"/>
        <v>562.93050311715331</v>
      </c>
      <c r="E37" s="370">
        <v>492</v>
      </c>
      <c r="F37" s="358">
        <f>USD_CNY!B956</f>
        <v>6.8931100000000001</v>
      </c>
      <c r="G37" s="360">
        <f t="shared" si="3"/>
        <v>0</v>
      </c>
    </row>
    <row r="38" spans="1:7">
      <c r="A38" s="369">
        <v>43381</v>
      </c>
      <c r="B38" s="356">
        <f t="shared" si="4"/>
        <v>658.08525425692119</v>
      </c>
      <c r="C38" s="334">
        <v>4545</v>
      </c>
      <c r="D38" s="357">
        <f t="shared" si="5"/>
        <v>562.4660292794199</v>
      </c>
      <c r="E38" s="370">
        <v>491.5</v>
      </c>
      <c r="F38" s="358">
        <f>USD_CNY!B957</f>
        <v>6.9063999999999997</v>
      </c>
      <c r="G38" s="360">
        <f t="shared" si="3"/>
        <v>5</v>
      </c>
    </row>
    <row r="39" spans="1:7">
      <c r="A39" s="369">
        <v>43382</v>
      </c>
      <c r="B39" s="356">
        <f t="shared" si="4"/>
        <v>657.70284826484851</v>
      </c>
      <c r="C39" s="334">
        <v>4555</v>
      </c>
      <c r="D39" s="357">
        <f t="shared" si="5"/>
        <v>562.13918655115265</v>
      </c>
      <c r="E39" s="370">
        <v>492</v>
      </c>
      <c r="F39" s="358">
        <f>USD_CNY!B958</f>
        <v>6.9256200000000003</v>
      </c>
      <c r="G39" s="360">
        <f t="shared" si="3"/>
        <v>10</v>
      </c>
    </row>
    <row r="40" spans="1:7">
      <c r="A40" s="369">
        <v>43383</v>
      </c>
      <c r="B40" s="356">
        <f t="shared" si="4"/>
        <v>658.61865040290695</v>
      </c>
      <c r="C40" s="334">
        <v>4555</v>
      </c>
      <c r="D40" s="357">
        <f t="shared" ref="D40:D51" si="6">+IF(ISERROR(B40/1.17),0,B40/1.17)</f>
        <v>562.92192342128806</v>
      </c>
      <c r="E40" s="370">
        <v>495</v>
      </c>
      <c r="F40" s="358">
        <f>USD_CNY!B959</f>
        <v>6.9159899999999999</v>
      </c>
      <c r="G40" s="360">
        <f t="shared" ref="G40:G51" si="7">C40-C39</f>
        <v>0</v>
      </c>
    </row>
    <row r="41" spans="1:7">
      <c r="A41" s="369">
        <v>43385</v>
      </c>
      <c r="B41" s="356">
        <f t="shared" si="4"/>
        <v>662.32387710293278</v>
      </c>
      <c r="C41" s="334">
        <v>4555</v>
      </c>
      <c r="D41" s="357">
        <f t="shared" si="6"/>
        <v>566.08878384866057</v>
      </c>
      <c r="E41" s="370">
        <v>495</v>
      </c>
      <c r="F41" s="358">
        <f>USD_CNY!B960</f>
        <v>6.8773</v>
      </c>
      <c r="G41" s="360">
        <f t="shared" si="7"/>
        <v>0</v>
      </c>
    </row>
    <row r="42" spans="1:7">
      <c r="A42" s="369">
        <v>43388</v>
      </c>
      <c r="B42" s="356">
        <f t="shared" si="4"/>
        <v>659.30252732635472</v>
      </c>
      <c r="C42" s="334">
        <v>4560</v>
      </c>
      <c r="D42" s="357">
        <f t="shared" si="6"/>
        <v>563.50643361226901</v>
      </c>
      <c r="E42" s="370">
        <v>500</v>
      </c>
      <c r="F42" s="358">
        <f>USD_CNY!B961</f>
        <v>6.9164000000000003</v>
      </c>
      <c r="G42" s="360">
        <f t="shared" si="7"/>
        <v>5</v>
      </c>
    </row>
    <row r="43" spans="1:7">
      <c r="A43" s="369">
        <v>43389</v>
      </c>
      <c r="B43" s="356">
        <f t="shared" si="4"/>
        <v>660.31206608322248</v>
      </c>
      <c r="C43" s="334">
        <v>4570</v>
      </c>
      <c r="D43" s="357">
        <f t="shared" si="6"/>
        <v>564.3692872506175</v>
      </c>
      <c r="E43" s="370">
        <v>500</v>
      </c>
      <c r="F43" s="358">
        <f>USD_CNY!B962</f>
        <v>6.9209699999999996</v>
      </c>
      <c r="G43" s="360">
        <f t="shared" si="7"/>
        <v>10</v>
      </c>
    </row>
    <row r="44" spans="1:7">
      <c r="A44" s="369">
        <v>43390</v>
      </c>
      <c r="B44" s="356">
        <f t="shared" si="4"/>
        <v>661.34216280594308</v>
      </c>
      <c r="C44" s="334">
        <v>4570</v>
      </c>
      <c r="D44" s="357">
        <f t="shared" si="6"/>
        <v>565.24971179995134</v>
      </c>
      <c r="E44" s="370">
        <v>500</v>
      </c>
      <c r="F44" s="358">
        <f>USD_CNY!B963</f>
        <v>6.9101900000000001</v>
      </c>
      <c r="G44" s="360">
        <f t="shared" si="7"/>
        <v>0</v>
      </c>
    </row>
    <row r="45" spans="1:7">
      <c r="A45" s="369">
        <v>43391</v>
      </c>
      <c r="B45" s="356">
        <f t="shared" si="4"/>
        <v>664.67288856300752</v>
      </c>
      <c r="C45" s="334">
        <v>4605</v>
      </c>
      <c r="D45" s="357">
        <f t="shared" si="6"/>
        <v>568.09648595128851</v>
      </c>
      <c r="E45" s="370">
        <v>504</v>
      </c>
      <c r="F45" s="358">
        <f>USD_CNY!B964</f>
        <v>6.9282199999999996</v>
      </c>
      <c r="G45" s="360">
        <f t="shared" si="7"/>
        <v>35</v>
      </c>
    </row>
    <row r="46" spans="1:7">
      <c r="A46" s="369">
        <v>43392</v>
      </c>
      <c r="B46" s="356">
        <f t="shared" si="4"/>
        <v>661.79046762200949</v>
      </c>
      <c r="C46" s="334">
        <v>4590</v>
      </c>
      <c r="D46" s="357">
        <f t="shared" si="6"/>
        <v>565.63287830940988</v>
      </c>
      <c r="E46" s="370">
        <v>502.5</v>
      </c>
      <c r="F46" s="358">
        <f>USD_CNY!B965</f>
        <v>6.9357300000000004</v>
      </c>
      <c r="G46" s="360">
        <f t="shared" si="7"/>
        <v>-15</v>
      </c>
    </row>
    <row r="47" spans="1:7">
      <c r="A47" s="369">
        <v>43395</v>
      </c>
      <c r="B47" s="356">
        <f t="shared" si="4"/>
        <v>668.81090183414358</v>
      </c>
      <c r="C47" s="334">
        <v>4635</v>
      </c>
      <c r="D47" s="357">
        <f t="shared" si="6"/>
        <v>571.63324943089196</v>
      </c>
      <c r="E47" s="370">
        <v>501</v>
      </c>
      <c r="F47" s="358">
        <f>USD_CNY!B966</f>
        <v>6.9302099999999998</v>
      </c>
      <c r="G47" s="360">
        <f t="shared" si="7"/>
        <v>45</v>
      </c>
    </row>
    <row r="48" spans="1:7">
      <c r="A48" s="369">
        <v>43396</v>
      </c>
      <c r="B48" s="356">
        <f t="shared" si="4"/>
        <v>668.1427793009799</v>
      </c>
      <c r="C48" s="334">
        <v>4635</v>
      </c>
      <c r="D48" s="357">
        <f t="shared" si="6"/>
        <v>571.06220453075207</v>
      </c>
      <c r="E48" s="370">
        <v>505</v>
      </c>
      <c r="F48" s="358">
        <f>USD_CNY!B967</f>
        <v>6.9371400000000003</v>
      </c>
      <c r="G48" s="360">
        <f t="shared" si="7"/>
        <v>0</v>
      </c>
    </row>
    <row r="49" spans="1:7">
      <c r="A49" s="369">
        <v>43397</v>
      </c>
      <c r="B49" s="356">
        <f t="shared" si="4"/>
        <v>668.03877651616699</v>
      </c>
      <c r="C49" s="334">
        <v>4635</v>
      </c>
      <c r="D49" s="357">
        <f t="shared" si="6"/>
        <v>570.97331326168126</v>
      </c>
      <c r="E49" s="370">
        <v>509</v>
      </c>
      <c r="F49" s="358">
        <f>USD_CNY!B968</f>
        <v>6.9382200000000003</v>
      </c>
      <c r="G49" s="360">
        <f t="shared" si="7"/>
        <v>0</v>
      </c>
    </row>
    <row r="50" spans="1:7">
      <c r="A50" s="369">
        <v>43398</v>
      </c>
      <c r="B50" s="356">
        <f t="shared" si="4"/>
        <v>668.18544450172658</v>
      </c>
      <c r="C50" s="334">
        <v>4640</v>
      </c>
      <c r="D50" s="357">
        <f t="shared" si="6"/>
        <v>571.09867051429626</v>
      </c>
      <c r="E50" s="370">
        <v>511.5</v>
      </c>
      <c r="F50" s="358">
        <f>USD_CNY!B969</f>
        <v>6.9441800000000002</v>
      </c>
      <c r="G50" s="360">
        <f t="shared" si="7"/>
        <v>5</v>
      </c>
    </row>
    <row r="51" spans="1:7">
      <c r="A51" s="369">
        <v>43399</v>
      </c>
      <c r="B51" s="356">
        <f t="shared" si="4"/>
        <v>669.93487542949151</v>
      </c>
      <c r="C51" s="334">
        <v>4660</v>
      </c>
      <c r="D51" s="357">
        <f t="shared" si="6"/>
        <v>572.5939106234971</v>
      </c>
      <c r="E51" s="370">
        <v>514</v>
      </c>
      <c r="F51" s="358">
        <f>USD_CNY!B970</f>
        <v>6.9558999999999997</v>
      </c>
      <c r="G51" s="360">
        <f t="shared" si="7"/>
        <v>20</v>
      </c>
    </row>
    <row r="52" spans="1:7">
      <c r="A52" s="369">
        <v>43402</v>
      </c>
      <c r="B52" s="356">
        <f t="shared" ref="B52" si="8">+IF(F52=0,"",C52/F52)</f>
        <v>672.40548567812266</v>
      </c>
      <c r="C52" s="334">
        <v>4675</v>
      </c>
      <c r="D52" s="357">
        <f t="shared" ref="D52" si="9">+IF(ISERROR(B52/1.17),0,B52/1.17)</f>
        <v>574.70554331463484</v>
      </c>
      <c r="E52" s="370">
        <v>520</v>
      </c>
      <c r="F52" s="358">
        <f>USD_CNY!B971</f>
        <v>6.9526500000000002</v>
      </c>
      <c r="G52" s="360">
        <f t="shared" ref="G52" si="10">C52-C51</f>
        <v>15</v>
      </c>
    </row>
    <row r="53" spans="1:7">
      <c r="A53" s="369">
        <v>43403</v>
      </c>
      <c r="B53" s="356">
        <f t="shared" ref="B53" si="11">+IF(F53=0,"",C53/F53)</f>
        <v>673.13758100590701</v>
      </c>
      <c r="C53" s="334">
        <v>4695</v>
      </c>
      <c r="D53" s="357">
        <f t="shared" ref="D53" si="12">+IF(ISERROR(B53/1.17),0,B53/1.17)</f>
        <v>575.33126581701458</v>
      </c>
      <c r="E53" s="370">
        <v>522.5</v>
      </c>
      <c r="F53" s="358">
        <f>USD_CNY!B972</f>
        <v>6.9748000000000001</v>
      </c>
      <c r="G53" s="360">
        <f t="shared" ref="G53" si="13">C53-C52</f>
        <v>20</v>
      </c>
    </row>
    <row r="54" spans="1:7">
      <c r="A54" s="369">
        <v>43404</v>
      </c>
      <c r="B54" s="356">
        <f t="shared" ref="B54:B163" si="14">+IF(F54=0,"",C54/F54)</f>
        <v>672.94171664705709</v>
      </c>
      <c r="C54" s="334">
        <v>4690</v>
      </c>
      <c r="D54" s="357">
        <f t="shared" ref="D54:D163" si="15">+IF(ISERROR(B54/1.17),0,B54/1.17)</f>
        <v>575.1638603821001</v>
      </c>
      <c r="E54" s="370">
        <v>523.5</v>
      </c>
      <c r="F54" s="358">
        <f>USD_CNY!B973</f>
        <v>6.9694000000000003</v>
      </c>
      <c r="G54" s="360">
        <f t="shared" ref="G54" si="16">C54-C53</f>
        <v>-5</v>
      </c>
    </row>
    <row r="55" spans="1:7">
      <c r="A55" s="369">
        <v>43405</v>
      </c>
      <c r="B55" s="356">
        <f t="shared" si="14"/>
        <v>672.47952808856655</v>
      </c>
      <c r="C55" s="334">
        <v>4690</v>
      </c>
      <c r="D55" s="356">
        <f t="shared" si="15"/>
        <v>574.76882742612531</v>
      </c>
      <c r="E55" s="370">
        <v>522</v>
      </c>
      <c r="F55" s="358">
        <f>USD_CNY!B974</f>
        <v>6.9741900000000001</v>
      </c>
      <c r="G55" s="360">
        <f t="shared" ref="G55:G56" si="17">C55-C54</f>
        <v>0</v>
      </c>
    </row>
    <row r="56" spans="1:7">
      <c r="A56" s="369">
        <v>43406</v>
      </c>
      <c r="B56" s="356">
        <f t="shared" si="14"/>
        <v>673.78332227229805</v>
      </c>
      <c r="C56" s="334">
        <v>4660</v>
      </c>
      <c r="D56" s="356">
        <f t="shared" si="15"/>
        <v>575.88318142931462</v>
      </c>
      <c r="E56" s="370">
        <v>513</v>
      </c>
      <c r="F56" s="358">
        <f>USD_CNY!B975</f>
        <v>6.9161700000000002</v>
      </c>
      <c r="G56" s="360">
        <f t="shared" si="17"/>
        <v>-30</v>
      </c>
    </row>
    <row r="57" spans="1:7">
      <c r="A57" s="349">
        <v>43409</v>
      </c>
      <c r="B57" s="356">
        <f t="shared" si="14"/>
        <v>683.2622508486379</v>
      </c>
      <c r="C57" s="334">
        <v>4710</v>
      </c>
      <c r="D57" s="356">
        <f t="shared" si="15"/>
        <v>583.98482978516063</v>
      </c>
      <c r="E57" s="370">
        <v>516.5</v>
      </c>
      <c r="F57" s="358">
        <f>USD_CNY!B976</f>
        <v>6.8933999999999997</v>
      </c>
      <c r="G57" s="360">
        <f t="shared" ref="G57:G61" si="18">C57-C56</f>
        <v>50</v>
      </c>
    </row>
    <row r="58" spans="1:7">
      <c r="A58" s="349">
        <v>43410</v>
      </c>
      <c r="B58" s="356">
        <f t="shared" si="14"/>
        <v>676.56550746031053</v>
      </c>
      <c r="C58" s="334">
        <v>4675</v>
      </c>
      <c r="D58" s="356">
        <f t="shared" si="15"/>
        <v>578.26111748744495</v>
      </c>
      <c r="E58" s="370">
        <v>524.5</v>
      </c>
      <c r="F58" s="358">
        <f>USD_CNY!B977</f>
        <v>6.9099000000000004</v>
      </c>
      <c r="G58" s="360">
        <f t="shared" si="18"/>
        <v>-35</v>
      </c>
    </row>
    <row r="59" spans="1:7">
      <c r="A59" s="349">
        <v>43411</v>
      </c>
      <c r="B59" s="356">
        <f t="shared" si="14"/>
        <v>667.54999039132599</v>
      </c>
      <c r="C59" s="334">
        <f>C60+80</f>
        <v>4620</v>
      </c>
      <c r="D59" s="356">
        <f t="shared" si="15"/>
        <v>570.5555473430137</v>
      </c>
      <c r="E59" s="370">
        <v>516.5</v>
      </c>
      <c r="F59" s="358">
        <f>USD_CNY!B978</f>
        <v>6.9208299999999996</v>
      </c>
      <c r="G59" s="360">
        <f t="shared" si="18"/>
        <v>-55</v>
      </c>
    </row>
    <row r="60" spans="1:7">
      <c r="A60" s="349">
        <v>43412</v>
      </c>
      <c r="B60" s="356">
        <f t="shared" si="14"/>
        <v>656.32829136350028</v>
      </c>
      <c r="C60" s="334">
        <v>4540</v>
      </c>
      <c r="D60" s="356">
        <f t="shared" si="15"/>
        <v>560.96435159273528</v>
      </c>
      <c r="E60" s="370">
        <v>516.5</v>
      </c>
      <c r="F60" s="358">
        <f>USD_CNY!B979</f>
        <v>6.9172700000000003</v>
      </c>
      <c r="G60" s="360">
        <f t="shared" si="18"/>
        <v>-80</v>
      </c>
    </row>
    <row r="61" spans="1:7">
      <c r="A61" s="349">
        <v>43413</v>
      </c>
      <c r="B61" s="356">
        <f t="shared" si="14"/>
        <v>653.51291983526869</v>
      </c>
      <c r="C61" s="334">
        <v>4540</v>
      </c>
      <c r="D61" s="356">
        <f t="shared" si="15"/>
        <v>558.55805114125531</v>
      </c>
      <c r="E61" s="370">
        <v>516.5</v>
      </c>
      <c r="F61" s="358">
        <f>USD_CNY!B980</f>
        <v>6.9470700000000001</v>
      </c>
      <c r="G61" s="360">
        <f t="shared" si="18"/>
        <v>0</v>
      </c>
    </row>
    <row r="62" spans="1:7">
      <c r="A62" s="349">
        <v>43416</v>
      </c>
      <c r="B62" s="356">
        <f t="shared" si="14"/>
        <v>636.95917847380258</v>
      </c>
      <c r="C62" s="334">
        <v>4425</v>
      </c>
      <c r="D62" s="356">
        <f t="shared" si="15"/>
        <v>544.40955425111338</v>
      </c>
      <c r="E62" s="370">
        <v>516.5</v>
      </c>
      <c r="F62" s="358">
        <f>USD_CNY!B981</f>
        <v>6.9470700000000001</v>
      </c>
      <c r="G62" s="360">
        <f t="shared" ref="G62:G63" si="19">C62-C61</f>
        <v>-115</v>
      </c>
    </row>
    <row r="63" spans="1:7">
      <c r="A63" s="349">
        <v>43417</v>
      </c>
      <c r="B63" s="356">
        <f t="shared" si="14"/>
        <v>635.70553257757399</v>
      </c>
      <c r="C63" s="334">
        <v>4425</v>
      </c>
      <c r="D63" s="356">
        <f t="shared" si="15"/>
        <v>543.33806203211452</v>
      </c>
      <c r="E63" s="370">
        <v>508</v>
      </c>
      <c r="F63" s="358">
        <f>USD_CNY!B982</f>
        <v>6.9607700000000001</v>
      </c>
      <c r="G63" s="360">
        <f t="shared" si="19"/>
        <v>0</v>
      </c>
    </row>
    <row r="64" spans="1:7">
      <c r="A64" s="349">
        <v>43418</v>
      </c>
      <c r="B64" s="356">
        <f t="shared" si="14"/>
        <v>634.93617523662533</v>
      </c>
      <c r="C64" s="334">
        <v>4410</v>
      </c>
      <c r="D64" s="356">
        <f t="shared" si="15"/>
        <v>542.68049165523541</v>
      </c>
      <c r="E64" s="370">
        <v>504</v>
      </c>
      <c r="F64" s="358">
        <f>USD_CNY!B983</f>
        <v>6.9455799999999996</v>
      </c>
      <c r="G64" s="360">
        <f t="shared" ref="G64:G66" si="20">C64-C63</f>
        <v>-15</v>
      </c>
    </row>
    <row r="65" spans="1:7">
      <c r="A65" s="349">
        <v>43419</v>
      </c>
      <c r="B65" s="356">
        <f t="shared" si="14"/>
        <v>635.21877597230957</v>
      </c>
      <c r="C65" s="334">
        <v>4410</v>
      </c>
      <c r="D65" s="356">
        <f t="shared" si="15"/>
        <v>542.9220307455638</v>
      </c>
      <c r="E65" s="370">
        <v>506</v>
      </c>
      <c r="F65" s="358">
        <f>USD_CNY!B984</f>
        <v>6.9424900000000003</v>
      </c>
      <c r="G65" s="360">
        <f t="shared" si="20"/>
        <v>0</v>
      </c>
    </row>
    <row r="66" spans="1:7">
      <c r="A66" s="349">
        <v>43423</v>
      </c>
      <c r="B66" s="356">
        <f t="shared" si="14"/>
        <v>617.9004681589746</v>
      </c>
      <c r="C66" s="334">
        <f>C67+150</f>
        <v>4275</v>
      </c>
      <c r="D66" s="356">
        <f t="shared" si="15"/>
        <v>528.12005825553388</v>
      </c>
      <c r="E66" s="370"/>
      <c r="F66" s="358">
        <f>USD_CNY!B986</f>
        <v>6.91859</v>
      </c>
      <c r="G66" s="360">
        <f t="shared" si="20"/>
        <v>-135</v>
      </c>
    </row>
    <row r="67" spans="1:7">
      <c r="A67" s="349">
        <v>43424</v>
      </c>
      <c r="B67" s="356">
        <f t="shared" si="14"/>
        <v>595.04318210340909</v>
      </c>
      <c r="C67" s="334">
        <v>4125</v>
      </c>
      <c r="D67" s="356">
        <f t="shared" si="15"/>
        <v>508.58391632770014</v>
      </c>
      <c r="E67" s="370">
        <v>490</v>
      </c>
      <c r="F67" s="358">
        <f>USD_CNY!B987</f>
        <v>6.9322699999999999</v>
      </c>
      <c r="G67" s="360">
        <f t="shared" ref="G67" si="21">C67-C66</f>
        <v>-150</v>
      </c>
    </row>
    <row r="68" spans="1:7">
      <c r="A68" s="349">
        <v>43425</v>
      </c>
      <c r="B68" s="356">
        <f t="shared" si="14"/>
        <v>579.63709677419354</v>
      </c>
      <c r="C68" s="334">
        <v>4025</v>
      </c>
      <c r="D68" s="356">
        <f t="shared" si="15"/>
        <v>495.41632202922528</v>
      </c>
      <c r="E68" s="370">
        <v>487</v>
      </c>
      <c r="F68" s="358">
        <f>USD_CNY!B988</f>
        <v>6.944</v>
      </c>
      <c r="G68" s="360">
        <f t="shared" ref="G68:G71" si="22">C68-C67</f>
        <v>-100</v>
      </c>
    </row>
    <row r="69" spans="1:7">
      <c r="A69" s="349">
        <v>43426</v>
      </c>
      <c r="B69" s="356">
        <f t="shared" si="14"/>
        <v>577.16034222213227</v>
      </c>
      <c r="C69" s="334">
        <v>3995</v>
      </c>
      <c r="D69" s="356">
        <f t="shared" si="15"/>
        <v>493.29943779669429</v>
      </c>
      <c r="E69" s="370">
        <v>488</v>
      </c>
      <c r="F69" s="358">
        <f>USD_CNY!B989</f>
        <v>6.9218200000000003</v>
      </c>
      <c r="G69" s="360">
        <f t="shared" si="22"/>
        <v>-30</v>
      </c>
    </row>
    <row r="70" spans="1:7">
      <c r="A70" s="349">
        <v>43427</v>
      </c>
      <c r="B70" s="356">
        <f t="shared" si="14"/>
        <v>577.16034222213227</v>
      </c>
      <c r="C70" s="334">
        <v>3995</v>
      </c>
      <c r="D70" s="356">
        <f t="shared" si="15"/>
        <v>493.29943779669429</v>
      </c>
      <c r="E70" s="370">
        <v>471</v>
      </c>
      <c r="F70" s="358">
        <f>USD_CNY!B990</f>
        <v>6.9218200000000003</v>
      </c>
      <c r="G70" s="360">
        <f t="shared" si="22"/>
        <v>0</v>
      </c>
    </row>
    <row r="71" spans="1:7">
      <c r="A71" s="349">
        <v>43430</v>
      </c>
      <c r="B71" s="356">
        <f t="shared" si="14"/>
        <v>556.85624752368255</v>
      </c>
      <c r="C71" s="334">
        <f>C72+65</f>
        <v>3865</v>
      </c>
      <c r="D71" s="356">
        <f t="shared" si="15"/>
        <v>475.94551070400223</v>
      </c>
      <c r="E71" s="370">
        <v>471</v>
      </c>
      <c r="F71" s="358">
        <f>USD_CNY!B991</f>
        <v>6.9407500000000004</v>
      </c>
      <c r="G71" s="360">
        <f t="shared" si="22"/>
        <v>-130</v>
      </c>
    </row>
    <row r="72" spans="1:7">
      <c r="A72" s="349">
        <v>43431</v>
      </c>
      <c r="B72" s="356">
        <f t="shared" si="14"/>
        <v>546.76573678121895</v>
      </c>
      <c r="C72" s="334">
        <v>3800</v>
      </c>
      <c r="D72" s="356">
        <f t="shared" si="15"/>
        <v>467.32114254805043</v>
      </c>
      <c r="E72" s="370">
        <v>469</v>
      </c>
      <c r="F72" s="358">
        <f>USD_CNY!B992</f>
        <v>6.9499599999999999</v>
      </c>
      <c r="G72" s="360">
        <f t="shared" ref="G72:G75" si="23">C72-C71</f>
        <v>-65</v>
      </c>
    </row>
    <row r="73" spans="1:7">
      <c r="A73" s="349">
        <v>43432</v>
      </c>
      <c r="B73" s="356">
        <f t="shared" si="14"/>
        <v>546.72325731961735</v>
      </c>
      <c r="C73" s="334">
        <v>3800</v>
      </c>
      <c r="D73" s="356">
        <f t="shared" si="15"/>
        <v>467.28483531591229</v>
      </c>
      <c r="E73" s="370">
        <v>471</v>
      </c>
      <c r="F73" s="358">
        <f>USD_CNY!B993</f>
        <v>6.9504999999999999</v>
      </c>
      <c r="G73" s="360">
        <f t="shared" si="23"/>
        <v>0</v>
      </c>
    </row>
    <row r="74" spans="1:7">
      <c r="A74" s="349">
        <v>43433</v>
      </c>
      <c r="B74" s="356">
        <f t="shared" si="14"/>
        <v>555.62842223147868</v>
      </c>
      <c r="C74" s="334">
        <v>3855</v>
      </c>
      <c r="D74" s="356">
        <f t="shared" si="15"/>
        <v>474.89608737733221</v>
      </c>
      <c r="E74" s="370">
        <v>471</v>
      </c>
      <c r="F74" s="358">
        <f>USD_CNY!B994</f>
        <v>6.9380899999999999</v>
      </c>
      <c r="G74" s="360">
        <f t="shared" si="23"/>
        <v>55</v>
      </c>
    </row>
    <row r="75" spans="1:7">
      <c r="A75" s="349">
        <v>43434</v>
      </c>
      <c r="B75" s="356">
        <f t="shared" si="14"/>
        <v>555.89603085907925</v>
      </c>
      <c r="C75" s="334">
        <v>3855</v>
      </c>
      <c r="D75" s="356">
        <f t="shared" si="15"/>
        <v>475.12481270006776</v>
      </c>
      <c r="E75" s="370">
        <v>472</v>
      </c>
      <c r="F75" s="358">
        <f>USD_CNY!B995</f>
        <v>6.9347500000000002</v>
      </c>
      <c r="G75" s="360">
        <f t="shared" si="23"/>
        <v>0</v>
      </c>
    </row>
    <row r="76" spans="1:7">
      <c r="A76" s="349">
        <v>43437</v>
      </c>
      <c r="B76" s="356">
        <f t="shared" si="14"/>
        <v>576.06767674869434</v>
      </c>
      <c r="C76" s="334">
        <v>3985</v>
      </c>
      <c r="D76" s="356">
        <f t="shared" si="15"/>
        <v>492.36553568264475</v>
      </c>
      <c r="E76" s="370">
        <v>461</v>
      </c>
      <c r="F76" s="358">
        <f>USD_CNY!B996</f>
        <v>6.9175899999999997</v>
      </c>
      <c r="G76" s="360">
        <f t="shared" ref="G76:G82" si="24">C76-C75</f>
        <v>130</v>
      </c>
    </row>
    <row r="77" spans="1:7">
      <c r="A77" s="349">
        <v>43438</v>
      </c>
      <c r="B77" s="356">
        <f t="shared" si="14"/>
        <v>577.67553260374518</v>
      </c>
      <c r="C77" s="334">
        <v>3970</v>
      </c>
      <c r="D77" s="356">
        <f t="shared" si="15"/>
        <v>493.7397714561925</v>
      </c>
      <c r="E77" s="370">
        <v>458</v>
      </c>
      <c r="F77" s="358">
        <f>USD_CNY!B997</f>
        <v>6.8723700000000001</v>
      </c>
      <c r="G77" s="360">
        <f t="shared" si="24"/>
        <v>-15</v>
      </c>
    </row>
    <row r="78" spans="1:7">
      <c r="A78" s="349">
        <v>43439</v>
      </c>
      <c r="B78" s="356">
        <f t="shared" si="14"/>
        <v>575.3412255352207</v>
      </c>
      <c r="C78" s="334">
        <v>3940</v>
      </c>
      <c r="D78" s="356">
        <f t="shared" si="15"/>
        <v>491.74463720959039</v>
      </c>
      <c r="E78" s="370">
        <v>462</v>
      </c>
      <c r="F78" s="358">
        <f>USD_CNY!B998</f>
        <v>6.8481100000000001</v>
      </c>
      <c r="G78" s="360">
        <f t="shared" si="24"/>
        <v>-30</v>
      </c>
    </row>
    <row r="79" spans="1:7">
      <c r="A79" s="349">
        <v>43440</v>
      </c>
      <c r="B79" s="356">
        <f t="shared" si="14"/>
        <v>570.24516166669093</v>
      </c>
      <c r="C79" s="334">
        <v>3910</v>
      </c>
      <c r="D79" s="356">
        <f t="shared" si="15"/>
        <v>487.38902706554785</v>
      </c>
      <c r="E79" s="370">
        <v>456</v>
      </c>
      <c r="F79" s="358">
        <f>USD_CNY!B999</f>
        <v>6.8567</v>
      </c>
      <c r="G79" s="360">
        <f t="shared" si="24"/>
        <v>-30</v>
      </c>
    </row>
    <row r="80" spans="1:7">
      <c r="A80" s="349">
        <v>43445</v>
      </c>
      <c r="B80" s="356">
        <f t="shared" si="14"/>
        <v>554.21543786637187</v>
      </c>
      <c r="C80" s="334">
        <v>3830</v>
      </c>
      <c r="D80" s="356">
        <f t="shared" si="15"/>
        <v>473.68840843279651</v>
      </c>
      <c r="E80" s="370">
        <v>467</v>
      </c>
      <c r="F80" s="358">
        <f>USD_CNY!B1000</f>
        <v>6.9106699999999996</v>
      </c>
      <c r="G80" s="360">
        <f t="shared" si="24"/>
        <v>-80</v>
      </c>
    </row>
    <row r="81" spans="1:7">
      <c r="A81" s="349">
        <v>43446</v>
      </c>
      <c r="B81" s="356">
        <f t="shared" si="14"/>
        <v>554.83846667564831</v>
      </c>
      <c r="C81" s="334">
        <f>C82-25</f>
        <v>3830</v>
      </c>
      <c r="D81" s="356">
        <f t="shared" si="15"/>
        <v>474.22091168858833</v>
      </c>
      <c r="E81" s="370">
        <v>467</v>
      </c>
      <c r="F81" s="358">
        <f>USD_CNY!B1001</f>
        <v>6.9029100000000003</v>
      </c>
      <c r="G81" s="360">
        <f t="shared" si="24"/>
        <v>0</v>
      </c>
    </row>
    <row r="82" spans="1:7">
      <c r="A82" s="349">
        <v>43447</v>
      </c>
      <c r="B82" s="356">
        <f t="shared" si="14"/>
        <v>561.34046063408903</v>
      </c>
      <c r="C82" s="334">
        <v>3855</v>
      </c>
      <c r="D82" s="356">
        <f t="shared" si="15"/>
        <v>479.77817148212739</v>
      </c>
      <c r="E82" s="370">
        <v>470</v>
      </c>
      <c r="F82" s="358">
        <f>USD_CNY!B1002</f>
        <v>6.8674900000000001</v>
      </c>
      <c r="G82" s="360">
        <f t="shared" si="24"/>
        <v>25</v>
      </c>
    </row>
    <row r="83" spans="1:7">
      <c r="A83" s="349">
        <v>43448</v>
      </c>
      <c r="B83" s="356">
        <f t="shared" si="14"/>
        <v>564.22165767741353</v>
      </c>
      <c r="C83" s="334">
        <v>3880</v>
      </c>
      <c r="D83" s="356">
        <f t="shared" si="15"/>
        <v>482.24073305761846</v>
      </c>
      <c r="E83" s="370">
        <v>471</v>
      </c>
      <c r="F83" s="358">
        <f>USD_CNY!B1003</f>
        <v>6.8767300000000002</v>
      </c>
      <c r="G83" s="360">
        <f t="shared" ref="G83" si="25">C83-C82</f>
        <v>25</v>
      </c>
    </row>
    <row r="84" spans="1:7">
      <c r="A84" s="349">
        <v>43451</v>
      </c>
      <c r="B84" s="356">
        <f t="shared" si="14"/>
        <v>563.83430518655086</v>
      </c>
      <c r="C84" s="334">
        <v>3890</v>
      </c>
      <c r="D84" s="356">
        <f t="shared" si="15"/>
        <v>481.90966255260759</v>
      </c>
      <c r="E84" s="370">
        <v>470</v>
      </c>
      <c r="F84" s="358">
        <f>USD_CNY!B1004</f>
        <v>6.8991899999999999</v>
      </c>
      <c r="G84" s="360">
        <f t="shared" ref="G84:G88" si="26">C84-C83</f>
        <v>10</v>
      </c>
    </row>
    <row r="85" spans="1:7">
      <c r="A85" s="349">
        <v>43452</v>
      </c>
      <c r="B85" s="356">
        <f t="shared" si="14"/>
        <v>563.78364041908401</v>
      </c>
      <c r="C85" s="334">
        <f>C86+10</f>
        <v>3890</v>
      </c>
      <c r="D85" s="356">
        <f t="shared" si="15"/>
        <v>481.86635933255047</v>
      </c>
      <c r="E85" s="370"/>
      <c r="F85" s="358">
        <f>USD_CNY!B1005</f>
        <v>6.8998100000000004</v>
      </c>
      <c r="G85" s="360">
        <f t="shared" si="26"/>
        <v>0</v>
      </c>
    </row>
    <row r="86" spans="1:7">
      <c r="A86" s="349">
        <v>43453</v>
      </c>
      <c r="B86" s="356">
        <f t="shared" si="14"/>
        <v>563.60778708408509</v>
      </c>
      <c r="C86" s="334">
        <v>3880</v>
      </c>
      <c r="D86" s="356">
        <f t="shared" si="15"/>
        <v>481.71605733682492</v>
      </c>
      <c r="E86" s="370">
        <v>465.5</v>
      </c>
      <c r="F86" s="358">
        <f>USD_CNY!B1006</f>
        <v>6.88422</v>
      </c>
      <c r="G86" s="360">
        <f t="shared" si="26"/>
        <v>-10</v>
      </c>
    </row>
    <row r="87" spans="1:7">
      <c r="A87" s="349">
        <v>43454</v>
      </c>
      <c r="B87" s="356">
        <f t="shared" si="14"/>
        <v>561.9816515887569</v>
      </c>
      <c r="C87" s="334">
        <v>3880</v>
      </c>
      <c r="D87" s="356">
        <f t="shared" si="15"/>
        <v>480.32619793910851</v>
      </c>
      <c r="E87" s="370">
        <v>464</v>
      </c>
      <c r="F87" s="358">
        <f>USD_CNY!B1007</f>
        <v>6.9041399999999999</v>
      </c>
      <c r="G87" s="360">
        <f t="shared" si="26"/>
        <v>0</v>
      </c>
    </row>
    <row r="88" spans="1:7">
      <c r="A88" s="349">
        <v>43459</v>
      </c>
      <c r="B88" s="356">
        <f t="shared" si="14"/>
        <v>563.69949375867861</v>
      </c>
      <c r="C88" s="334">
        <f>C89+35</f>
        <v>3885</v>
      </c>
      <c r="D88" s="356">
        <f t="shared" si="15"/>
        <v>481.79443910998174</v>
      </c>
      <c r="E88" s="370"/>
      <c r="F88" s="358">
        <f>USD_CNY!B1008</f>
        <v>6.8919699999999997</v>
      </c>
      <c r="G88" s="360">
        <f t="shared" si="26"/>
        <v>5</v>
      </c>
    </row>
    <row r="89" spans="1:7">
      <c r="A89" s="349">
        <v>43460</v>
      </c>
      <c r="B89" s="356">
        <f t="shared" si="14"/>
        <v>556.43879173290941</v>
      </c>
      <c r="C89" s="334">
        <v>3850</v>
      </c>
      <c r="D89" s="356">
        <f t="shared" si="15"/>
        <v>475.58871088282859</v>
      </c>
      <c r="E89" s="370">
        <v>453</v>
      </c>
      <c r="F89" s="358">
        <f>USD_CNY!B1009</f>
        <v>6.9189999999999996</v>
      </c>
      <c r="G89" s="360">
        <f t="shared" ref="G89" si="27">C89-C88</f>
        <v>-35</v>
      </c>
    </row>
    <row r="90" spans="1:7">
      <c r="A90" s="349">
        <v>43461</v>
      </c>
      <c r="B90" s="356">
        <f t="shared" si="14"/>
        <v>558.73380760400437</v>
      </c>
      <c r="C90" s="334">
        <v>3850</v>
      </c>
      <c r="D90" s="356">
        <f t="shared" si="15"/>
        <v>477.55026290940549</v>
      </c>
      <c r="E90" s="370"/>
      <c r="F90" s="358">
        <f>USD_CNY!B1010</f>
        <v>6.8905799999999999</v>
      </c>
      <c r="G90" s="360">
        <f t="shared" ref="G90:G91" si="28">C90-C89</f>
        <v>0</v>
      </c>
    </row>
    <row r="91" spans="1:7">
      <c r="A91" s="349">
        <v>43462</v>
      </c>
      <c r="B91" s="356">
        <f t="shared" si="14"/>
        <v>560.28605149683699</v>
      </c>
      <c r="C91" s="334">
        <v>3850</v>
      </c>
      <c r="D91" s="356">
        <f t="shared" si="15"/>
        <v>478.8769670913137</v>
      </c>
      <c r="E91" s="370">
        <v>451</v>
      </c>
      <c r="F91" s="358">
        <f>USD_CNY!B1011</f>
        <v>6.8714899999999997</v>
      </c>
      <c r="G91" s="360">
        <f t="shared" si="28"/>
        <v>0</v>
      </c>
    </row>
    <row r="92" spans="1:7">
      <c r="A92" s="349">
        <v>43467</v>
      </c>
      <c r="B92" s="356">
        <f t="shared" si="14"/>
        <v>560.49731398040444</v>
      </c>
      <c r="C92" s="334">
        <v>3850</v>
      </c>
      <c r="D92" s="356">
        <f t="shared" si="15"/>
        <v>479.05753331658502</v>
      </c>
      <c r="E92" s="370">
        <v>451</v>
      </c>
      <c r="F92" s="358">
        <f>USD_CNY!B1012</f>
        <v>6.8689</v>
      </c>
      <c r="G92" s="360">
        <f t="shared" ref="G92:G97" si="29">C92-C91</f>
        <v>0</v>
      </c>
    </row>
    <row r="93" spans="1:7">
      <c r="A93" s="349">
        <v>43468</v>
      </c>
      <c r="B93" s="356">
        <f t="shared" si="14"/>
        <v>557.02852189645671</v>
      </c>
      <c r="C93" s="334">
        <v>3830</v>
      </c>
      <c r="D93" s="356">
        <f t="shared" si="15"/>
        <v>476.09275375765532</v>
      </c>
      <c r="E93" s="370">
        <v>453</v>
      </c>
      <c r="F93" s="358">
        <f>USD_CNY!B1013</f>
        <v>6.8757700000000002</v>
      </c>
      <c r="G93" s="360">
        <f t="shared" si="29"/>
        <v>-20</v>
      </c>
    </row>
    <row r="94" spans="1:7">
      <c r="A94" s="349">
        <v>43469</v>
      </c>
      <c r="B94" s="356">
        <f t="shared" si="14"/>
        <v>555.51192896427563</v>
      </c>
      <c r="C94" s="334">
        <v>3820</v>
      </c>
      <c r="D94" s="356">
        <f t="shared" si="15"/>
        <v>474.79652048228689</v>
      </c>
      <c r="E94" s="370">
        <v>455</v>
      </c>
      <c r="F94" s="358">
        <f>USD_CNY!B1014</f>
        <v>6.8765400000000003</v>
      </c>
      <c r="G94" s="360">
        <f t="shared" si="29"/>
        <v>-10</v>
      </c>
    </row>
    <row r="95" spans="1:7">
      <c r="A95" s="349">
        <v>43472</v>
      </c>
      <c r="B95" s="356">
        <f t="shared" si="14"/>
        <v>556.51707720727495</v>
      </c>
      <c r="C95" s="334">
        <f>C96-15</f>
        <v>3820</v>
      </c>
      <c r="D95" s="356">
        <f t="shared" si="15"/>
        <v>475.65562154467949</v>
      </c>
      <c r="E95" s="370"/>
      <c r="F95" s="358">
        <f>USD_CNY!B1015</f>
        <v>6.8641199999999998</v>
      </c>
      <c r="G95" s="360">
        <f t="shared" si="29"/>
        <v>0</v>
      </c>
    </row>
    <row r="96" spans="1:7">
      <c r="A96" s="349">
        <v>43473</v>
      </c>
      <c r="B96" s="356">
        <f t="shared" si="14"/>
        <v>560.27606196784734</v>
      </c>
      <c r="C96" s="334">
        <v>3835</v>
      </c>
      <c r="D96" s="356">
        <f t="shared" si="15"/>
        <v>478.86842903234816</v>
      </c>
      <c r="E96" s="370">
        <v>452</v>
      </c>
      <c r="F96" s="358">
        <f>USD_CNY!B1016</f>
        <v>6.8448399999999996</v>
      </c>
      <c r="G96" s="360">
        <f t="shared" si="29"/>
        <v>15</v>
      </c>
    </row>
    <row r="97" spans="1:7">
      <c r="A97" s="349">
        <v>43474</v>
      </c>
      <c r="B97" s="356">
        <f t="shared" si="14"/>
        <v>558.16681964572092</v>
      </c>
      <c r="C97" s="334">
        <v>3825</v>
      </c>
      <c r="D97" s="356">
        <f t="shared" si="15"/>
        <v>477.06565781685549</v>
      </c>
      <c r="E97" s="370">
        <v>461.5</v>
      </c>
      <c r="F97" s="358">
        <f>USD_CNY!B1017</f>
        <v>6.8527899999999997</v>
      </c>
      <c r="G97" s="360">
        <f t="shared" si="29"/>
        <v>-10</v>
      </c>
    </row>
    <row r="98" spans="1:7">
      <c r="A98" s="349">
        <v>43475</v>
      </c>
      <c r="B98" s="356">
        <f t="shared" si="14"/>
        <v>561.59071855715968</v>
      </c>
      <c r="C98" s="334">
        <v>3825</v>
      </c>
      <c r="D98" s="356">
        <f t="shared" si="15"/>
        <v>479.99206714287152</v>
      </c>
      <c r="E98" s="370">
        <v>460</v>
      </c>
      <c r="F98" s="358">
        <f>USD_CNY!B1018</f>
        <v>6.8110099999999996</v>
      </c>
      <c r="G98" s="360">
        <f t="shared" ref="G98:G103" si="30">C98-C97</f>
        <v>0</v>
      </c>
    </row>
    <row r="99" spans="1:7">
      <c r="A99" s="349">
        <v>43480</v>
      </c>
      <c r="B99" s="356">
        <f t="shared" si="14"/>
        <v>559.01365146829812</v>
      </c>
      <c r="C99" s="334">
        <f>C100+20</f>
        <v>3780</v>
      </c>
      <c r="D99" s="356">
        <f t="shared" si="15"/>
        <v>477.78944569940012</v>
      </c>
      <c r="E99" s="370"/>
      <c r="F99" s="358">
        <f>USD_CNY!B1019</f>
        <v>6.7619100000000003</v>
      </c>
      <c r="G99" s="360">
        <f t="shared" si="30"/>
        <v>-45</v>
      </c>
    </row>
    <row r="100" spans="1:7">
      <c r="A100" s="349">
        <v>43481</v>
      </c>
      <c r="B100" s="356">
        <f t="shared" si="14"/>
        <v>555.15772532980941</v>
      </c>
      <c r="C100" s="334">
        <v>3760</v>
      </c>
      <c r="D100" s="356">
        <f t="shared" si="15"/>
        <v>474.49378233317049</v>
      </c>
      <c r="E100" s="370">
        <v>463.5</v>
      </c>
      <c r="F100" s="358">
        <f>USD_CNY!B1020</f>
        <v>6.77285</v>
      </c>
      <c r="G100" s="360">
        <f t="shared" si="30"/>
        <v>-20</v>
      </c>
    </row>
    <row r="101" spans="1:7">
      <c r="A101" s="349">
        <v>43482</v>
      </c>
      <c r="B101" s="356">
        <f t="shared" si="14"/>
        <v>556.2541608107108</v>
      </c>
      <c r="C101" s="334">
        <v>3760</v>
      </c>
      <c r="D101" s="356">
        <f t="shared" si="15"/>
        <v>475.43090667582123</v>
      </c>
      <c r="E101" s="370">
        <v>462</v>
      </c>
      <c r="F101" s="358">
        <f>USD_CNY!B1021</f>
        <v>6.7595000000000001</v>
      </c>
      <c r="G101" s="360">
        <f t="shared" si="30"/>
        <v>0</v>
      </c>
    </row>
    <row r="102" spans="1:7">
      <c r="A102" s="349">
        <v>43483</v>
      </c>
      <c r="B102" s="356">
        <f t="shared" si="14"/>
        <v>555.0069449672236</v>
      </c>
      <c r="C102" s="334">
        <v>3760</v>
      </c>
      <c r="D102" s="356">
        <f t="shared" si="15"/>
        <v>474.3649102283963</v>
      </c>
      <c r="E102" s="370">
        <v>464</v>
      </c>
      <c r="F102" s="358">
        <f>USD_CNY!B1022</f>
        <v>6.7746899999999997</v>
      </c>
      <c r="G102" s="360">
        <f t="shared" si="30"/>
        <v>0</v>
      </c>
    </row>
    <row r="103" spans="1:7">
      <c r="A103" s="349">
        <v>43486</v>
      </c>
      <c r="B103" s="356">
        <f t="shared" si="14"/>
        <v>560.19443599006649</v>
      </c>
      <c r="C103" s="334">
        <f>C104-30</f>
        <v>3810</v>
      </c>
      <c r="D103" s="356">
        <f t="shared" si="15"/>
        <v>478.79866323937313</v>
      </c>
      <c r="E103" s="370"/>
      <c r="F103" s="358">
        <f>USD_CNY!B1023</f>
        <v>6.8012100000000002</v>
      </c>
      <c r="G103" s="360">
        <f t="shared" si="30"/>
        <v>50</v>
      </c>
    </row>
    <row r="104" spans="1:7">
      <c r="A104" s="349">
        <v>43487</v>
      </c>
      <c r="B104" s="356">
        <f t="shared" si="14"/>
        <v>564.72249183799522</v>
      </c>
      <c r="C104" s="334">
        <v>3840</v>
      </c>
      <c r="D104" s="356">
        <f t="shared" si="15"/>
        <v>482.66879644273098</v>
      </c>
      <c r="E104" s="370">
        <v>463</v>
      </c>
      <c r="F104" s="358">
        <f>USD_CNY!B1024</f>
        <v>6.7998000000000003</v>
      </c>
      <c r="G104" s="360">
        <f t="shared" ref="G104" si="31">C104-C103</f>
        <v>30</v>
      </c>
    </row>
    <row r="105" spans="1:7">
      <c r="A105" s="349">
        <v>43489</v>
      </c>
      <c r="B105" s="356">
        <f t="shared" si="14"/>
        <v>562.40071492614447</v>
      </c>
      <c r="C105" s="334">
        <v>3820</v>
      </c>
      <c r="D105" s="356">
        <f t="shared" si="15"/>
        <v>480.68437173174743</v>
      </c>
      <c r="E105" s="370"/>
      <c r="F105" s="358">
        <f>USD_CNY!B1025</f>
        <v>6.7923099999999996</v>
      </c>
      <c r="G105" s="360">
        <f t="shared" ref="G105:G106" si="32">C105-C104</f>
        <v>-20</v>
      </c>
    </row>
    <row r="106" spans="1:7">
      <c r="A106" s="349">
        <v>43490</v>
      </c>
      <c r="B106" s="356">
        <f t="shared" si="14"/>
        <v>562.29226833411349</v>
      </c>
      <c r="C106" s="334">
        <v>3820</v>
      </c>
      <c r="D106" s="356">
        <f t="shared" si="15"/>
        <v>480.59168233684915</v>
      </c>
      <c r="E106" s="370">
        <v>466</v>
      </c>
      <c r="F106" s="358">
        <f>USD_CNY!B1026</f>
        <v>6.7936199999999998</v>
      </c>
      <c r="G106" s="360">
        <f t="shared" si="32"/>
        <v>0</v>
      </c>
    </row>
    <row r="107" spans="1:7">
      <c r="A107" s="349">
        <v>43493</v>
      </c>
      <c r="B107" s="356">
        <f t="shared" si="14"/>
        <v>567.28134488632156</v>
      </c>
      <c r="C107" s="334">
        <v>3830</v>
      </c>
      <c r="D107" s="356">
        <f t="shared" si="15"/>
        <v>484.85585033018941</v>
      </c>
      <c r="E107" s="370">
        <v>473</v>
      </c>
      <c r="F107" s="358">
        <f>USD_CNY!B1027</f>
        <v>6.7515000000000001</v>
      </c>
      <c r="G107" s="360">
        <f t="shared" ref="G107:G117" si="33">C107-C106</f>
        <v>10</v>
      </c>
    </row>
    <row r="108" spans="1:7">
      <c r="A108" s="349">
        <v>43494</v>
      </c>
      <c r="B108" s="356">
        <f t="shared" si="14"/>
        <v>567.00420441759934</v>
      </c>
      <c r="C108" s="334">
        <v>3830</v>
      </c>
      <c r="D108" s="356">
        <f t="shared" si="15"/>
        <v>484.61897813470034</v>
      </c>
      <c r="E108" s="370">
        <v>474</v>
      </c>
      <c r="F108" s="358">
        <f>USD_CNY!B1028</f>
        <v>6.7548000000000004</v>
      </c>
      <c r="G108" s="360">
        <f t="shared" si="33"/>
        <v>0</v>
      </c>
    </row>
    <row r="109" spans="1:7">
      <c r="A109" s="349">
        <v>43495</v>
      </c>
      <c r="B109" s="356">
        <f t="shared" si="14"/>
        <v>579.42334006355827</v>
      </c>
      <c r="C109" s="334">
        <v>3900</v>
      </c>
      <c r="D109" s="356">
        <f t="shared" si="15"/>
        <v>495.23362398594725</v>
      </c>
      <c r="E109" s="370">
        <v>474</v>
      </c>
      <c r="F109" s="358">
        <f>USD_CNY!B1029</f>
        <v>6.7308300000000001</v>
      </c>
      <c r="G109" s="360">
        <f t="shared" si="33"/>
        <v>70</v>
      </c>
    </row>
    <row r="110" spans="1:7">
      <c r="A110" s="349">
        <v>43496</v>
      </c>
      <c r="B110" s="356">
        <f t="shared" si="14"/>
        <v>573.35265358032677</v>
      </c>
      <c r="C110" s="334">
        <v>3850</v>
      </c>
      <c r="D110" s="356">
        <f t="shared" si="15"/>
        <v>490.0450030601084</v>
      </c>
      <c r="E110" s="370">
        <v>480</v>
      </c>
      <c r="F110" s="358">
        <f>USD_CNY!B1030</f>
        <v>6.7148899999999996</v>
      </c>
      <c r="G110" s="360">
        <f t="shared" si="33"/>
        <v>-50</v>
      </c>
    </row>
    <row r="111" spans="1:7">
      <c r="A111" s="349">
        <v>43497</v>
      </c>
      <c r="B111" s="356">
        <f t="shared" si="14"/>
        <v>571.0573311895198</v>
      </c>
      <c r="C111" s="334">
        <v>3850</v>
      </c>
      <c r="D111" s="356">
        <f t="shared" si="15"/>
        <v>488.08318905087168</v>
      </c>
      <c r="E111" s="370">
        <v>484</v>
      </c>
      <c r="F111" s="358">
        <f>USD_CNY!B1031</f>
        <v>6.7418800000000001</v>
      </c>
      <c r="G111" s="360">
        <f t="shared" si="33"/>
        <v>0</v>
      </c>
    </row>
    <row r="112" spans="1:7">
      <c r="A112" s="349">
        <v>43508</v>
      </c>
      <c r="B112" s="356">
        <f t="shared" si="14"/>
        <v>574.68469703064829</v>
      </c>
      <c r="C112" s="334">
        <v>3900</v>
      </c>
      <c r="D112" s="356">
        <f t="shared" si="15"/>
        <v>491.18350173559685</v>
      </c>
      <c r="E112" s="370">
        <v>496</v>
      </c>
      <c r="F112" s="358">
        <f>USD_CNY!B1032</f>
        <v>6.7863300000000004</v>
      </c>
      <c r="G112" s="360">
        <f t="shared" si="33"/>
        <v>50</v>
      </c>
    </row>
    <row r="113" spans="1:7">
      <c r="A113" s="349">
        <v>43509</v>
      </c>
      <c r="B113" s="356">
        <f t="shared" si="14"/>
        <v>578.72337909411681</v>
      </c>
      <c r="C113" s="334">
        <v>3915</v>
      </c>
      <c r="D113" s="356">
        <f t="shared" si="15"/>
        <v>494.63536674710843</v>
      </c>
      <c r="E113" s="370">
        <v>472.5</v>
      </c>
      <c r="F113" s="358">
        <f>USD_CNY!B1033</f>
        <v>6.7648900000000003</v>
      </c>
      <c r="G113" s="360">
        <f t="shared" si="33"/>
        <v>15</v>
      </c>
    </row>
    <row r="114" spans="1:7">
      <c r="A114" s="349">
        <v>43510</v>
      </c>
      <c r="B114" s="356">
        <f t="shared" si="14"/>
        <v>577.63554516844385</v>
      </c>
      <c r="C114" s="334">
        <v>3915</v>
      </c>
      <c r="D114" s="356">
        <f t="shared" si="15"/>
        <v>493.70559416106317</v>
      </c>
      <c r="E114" s="370">
        <v>474</v>
      </c>
      <c r="F114" s="358">
        <f>USD_CNY!B1034</f>
        <v>6.7776300000000003</v>
      </c>
      <c r="G114" s="360">
        <f t="shared" si="33"/>
        <v>0</v>
      </c>
    </row>
    <row r="115" spans="1:7">
      <c r="A115" s="349">
        <v>43511</v>
      </c>
      <c r="B115" s="356">
        <f t="shared" si="14"/>
        <v>576.94093097487541</v>
      </c>
      <c r="C115" s="334">
        <v>3915</v>
      </c>
      <c r="D115" s="356">
        <f t="shared" si="15"/>
        <v>493.11190681613289</v>
      </c>
      <c r="E115" s="370">
        <v>480</v>
      </c>
      <c r="F115" s="358">
        <f>USD_CNY!B1035</f>
        <v>6.7857900000000004</v>
      </c>
      <c r="G115" s="360">
        <f t="shared" si="33"/>
        <v>0</v>
      </c>
    </row>
    <row r="116" spans="1:7">
      <c r="A116" s="349">
        <v>43514</v>
      </c>
      <c r="B116" s="356">
        <f t="shared" si="14"/>
        <v>578.92791127541591</v>
      </c>
      <c r="C116" s="334">
        <v>3915</v>
      </c>
      <c r="D116" s="356">
        <f t="shared" si="15"/>
        <v>494.81018057727857</v>
      </c>
      <c r="E116" s="370">
        <v>484</v>
      </c>
      <c r="F116" s="358">
        <f>USD_CNY!B1036</f>
        <v>6.7625000000000002</v>
      </c>
      <c r="G116" s="360">
        <f t="shared" si="33"/>
        <v>0</v>
      </c>
    </row>
    <row r="117" spans="1:7">
      <c r="A117" s="349">
        <v>43515</v>
      </c>
      <c r="B117" s="356">
        <f t="shared" si="14"/>
        <v>577.43192497957227</v>
      </c>
      <c r="C117" s="334">
        <v>3915</v>
      </c>
      <c r="D117" s="356">
        <f t="shared" si="15"/>
        <v>493.53155981160029</v>
      </c>
      <c r="E117" s="370">
        <v>482</v>
      </c>
      <c r="F117" s="358">
        <f>USD_CNY!B1037</f>
        <v>6.7800200000000004</v>
      </c>
      <c r="G117" s="360">
        <f t="shared" si="33"/>
        <v>0</v>
      </c>
    </row>
    <row r="118" spans="1:7">
      <c r="A118" s="349">
        <v>43517</v>
      </c>
      <c r="B118" s="356">
        <f t="shared" si="14"/>
        <v>568.22079777603449</v>
      </c>
      <c r="C118" s="334">
        <v>3810</v>
      </c>
      <c r="D118" s="356">
        <f t="shared" si="15"/>
        <v>485.65880151797825</v>
      </c>
      <c r="E118" s="370">
        <v>479</v>
      </c>
      <c r="F118" s="358">
        <f>USD_CNY!B1038</f>
        <v>6.7051400000000001</v>
      </c>
      <c r="G118" s="360"/>
    </row>
    <row r="119" spans="1:7">
      <c r="A119" s="349">
        <v>43521</v>
      </c>
      <c r="B119" s="356">
        <f t="shared" si="14"/>
        <v>572.13971277838527</v>
      </c>
      <c r="C119" s="334">
        <v>3825</v>
      </c>
      <c r="D119" s="356">
        <f t="shared" si="15"/>
        <v>489.00830151998747</v>
      </c>
      <c r="E119" s="370">
        <v>485.5</v>
      </c>
      <c r="F119" s="358">
        <f>USD_CNY!B1039</f>
        <v>6.6854300000000002</v>
      </c>
      <c r="G119" s="360"/>
    </row>
    <row r="120" spans="1:7">
      <c r="A120" s="349">
        <v>43522</v>
      </c>
      <c r="B120" s="356">
        <f t="shared" si="14"/>
        <v>571.68991538989258</v>
      </c>
      <c r="C120" s="334">
        <v>3825</v>
      </c>
      <c r="D120" s="356">
        <f t="shared" si="15"/>
        <v>488.62385930760053</v>
      </c>
      <c r="E120" s="370">
        <v>483</v>
      </c>
      <c r="F120" s="358">
        <f>USD_CNY!B1040</f>
        <v>6.69069</v>
      </c>
      <c r="G120" s="360"/>
    </row>
    <row r="121" spans="1:7">
      <c r="A121" s="349">
        <v>43523</v>
      </c>
      <c r="B121" s="356">
        <f t="shared" si="14"/>
        <v>572.13971277838527</v>
      </c>
      <c r="C121" s="334">
        <v>3825</v>
      </c>
      <c r="D121" s="356">
        <f t="shared" si="15"/>
        <v>489.00830151998747</v>
      </c>
      <c r="E121" s="370">
        <v>483</v>
      </c>
      <c r="F121" s="358">
        <f>USD_CNY!B1041</f>
        <v>6.6854300000000002</v>
      </c>
      <c r="G121" s="360"/>
    </row>
    <row r="122" spans="1:7">
      <c r="A122" s="349">
        <v>43524</v>
      </c>
      <c r="B122" s="356">
        <f t="shared" si="14"/>
        <v>572.43939999371435</v>
      </c>
      <c r="C122" s="334">
        <v>3825</v>
      </c>
      <c r="D122" s="356">
        <f t="shared" si="15"/>
        <v>489.26444443907212</v>
      </c>
      <c r="E122" s="370">
        <v>480</v>
      </c>
      <c r="F122" s="358">
        <f>USD_CNY!B1042</f>
        <v>6.6819300000000004</v>
      </c>
      <c r="G122" s="360"/>
    </row>
    <row r="123" spans="1:7">
      <c r="A123" s="349">
        <v>43526</v>
      </c>
      <c r="B123" s="356">
        <f t="shared" si="14"/>
        <v>570.94153857176548</v>
      </c>
      <c r="C123" s="334">
        <v>3825</v>
      </c>
      <c r="D123" s="356">
        <f t="shared" si="15"/>
        <v>487.98422100150896</v>
      </c>
      <c r="E123" s="370">
        <v>479</v>
      </c>
      <c r="F123" s="358">
        <f>USD_CNY!B1043</f>
        <v>6.6994600000000002</v>
      </c>
      <c r="G123" s="360"/>
    </row>
    <row r="124" spans="1:7">
      <c r="A124" s="349">
        <v>43528</v>
      </c>
      <c r="B124" s="356">
        <f>+IF(F124=0,"",C124/F124)</f>
        <v>570.64341723656412</v>
      </c>
      <c r="C124" s="334">
        <v>3825</v>
      </c>
      <c r="D124" s="356">
        <f t="shared" si="15"/>
        <v>487.72941644150785</v>
      </c>
      <c r="E124" s="370">
        <v>485</v>
      </c>
      <c r="F124" s="358">
        <f>USD_CNY!B1044</f>
        <v>6.70296</v>
      </c>
      <c r="G124" s="360"/>
    </row>
    <row r="125" spans="1:7">
      <c r="A125" s="349">
        <v>43529</v>
      </c>
      <c r="B125" s="356">
        <f t="shared" si="14"/>
        <v>582.50196902074038</v>
      </c>
      <c r="C125" s="334">
        <v>3905</v>
      </c>
      <c r="D125" s="356">
        <f t="shared" si="15"/>
        <v>497.86493078695764</v>
      </c>
      <c r="E125" s="370">
        <v>487</v>
      </c>
      <c r="F125" s="358">
        <f>USD_CNY!B1045</f>
        <v>6.7038399999999996</v>
      </c>
      <c r="G125" s="360"/>
    </row>
    <row r="126" spans="1:7">
      <c r="A126" s="349">
        <v>43530</v>
      </c>
      <c r="B126" s="356">
        <f t="shared" si="14"/>
        <v>576.8718972692252</v>
      </c>
      <c r="C126" s="334">
        <v>3880</v>
      </c>
      <c r="D126" s="356">
        <f t="shared" si="15"/>
        <v>493.05290364891044</v>
      </c>
      <c r="E126" s="370">
        <v>482</v>
      </c>
      <c r="F126" s="358">
        <f>USD_CNY!B1046</f>
        <v>6.72593</v>
      </c>
    </row>
    <row r="127" spans="1:7">
      <c r="A127" s="349">
        <v>43531</v>
      </c>
      <c r="B127" s="356">
        <f t="shared" si="14"/>
        <v>574.21784231129016</v>
      </c>
      <c r="C127" s="334">
        <v>3855</v>
      </c>
      <c r="D127" s="356">
        <f t="shared" si="15"/>
        <v>490.78448060794034</v>
      </c>
      <c r="E127" s="370">
        <v>482</v>
      </c>
      <c r="F127" s="358">
        <f>USD_CNY!B1047</f>
        <v>6.7134799999999997</v>
      </c>
    </row>
    <row r="128" spans="1:7">
      <c r="A128" s="349">
        <v>43532</v>
      </c>
      <c r="B128" s="356">
        <f t="shared" si="14"/>
        <v>574.98246823481861</v>
      </c>
      <c r="C128" s="334">
        <v>3870</v>
      </c>
      <c r="D128" s="356">
        <f t="shared" si="15"/>
        <v>491.43800703830652</v>
      </c>
      <c r="E128" s="370">
        <v>480</v>
      </c>
      <c r="F128" s="358">
        <f>USD_CNY!B1048</f>
        <v>6.7306400000000002</v>
      </c>
    </row>
    <row r="129" spans="1:6">
      <c r="A129" s="349">
        <v>43535</v>
      </c>
      <c r="B129" s="356">
        <f t="shared" si="14"/>
        <v>576.28669371847502</v>
      </c>
      <c r="C129" s="334">
        <v>3880</v>
      </c>
      <c r="D129" s="356">
        <f t="shared" si="15"/>
        <v>492.55272967391028</v>
      </c>
      <c r="E129" s="370">
        <v>480</v>
      </c>
      <c r="F129" s="358">
        <f>USD_CNY!B1049</f>
        <v>6.7327599999999999</v>
      </c>
    </row>
    <row r="130" spans="1:6">
      <c r="A130" s="349">
        <v>43536</v>
      </c>
      <c r="B130" s="356">
        <f t="shared" si="14"/>
        <v>573.9186360537027</v>
      </c>
      <c r="C130" s="387">
        <v>3855</v>
      </c>
      <c r="D130" s="356">
        <f t="shared" si="15"/>
        <v>490.52874876384851</v>
      </c>
      <c r="E130" s="370">
        <v>478</v>
      </c>
      <c r="F130" s="358">
        <f>USD_CNY!B1050</f>
        <v>6.7169800000000004</v>
      </c>
    </row>
    <row r="131" spans="1:6">
      <c r="A131" s="349">
        <v>43537</v>
      </c>
      <c r="B131" s="356">
        <f t="shared" si="14"/>
        <v>575.55735246596169</v>
      </c>
      <c r="C131" s="388">
        <v>3865</v>
      </c>
      <c r="D131" s="356">
        <f t="shared" si="15"/>
        <v>491.92936108201854</v>
      </c>
      <c r="E131" s="370">
        <v>477</v>
      </c>
      <c r="F131" s="358">
        <f>USD_CNY!B1051</f>
        <v>6.71523</v>
      </c>
    </row>
    <row r="132" spans="1:6">
      <c r="A132" s="349">
        <v>43538</v>
      </c>
      <c r="B132" s="356">
        <f t="shared" si="14"/>
        <v>581.56592396006931</v>
      </c>
      <c r="C132" s="388">
        <v>3905</v>
      </c>
      <c r="D132" s="356">
        <f t="shared" si="15"/>
        <v>497.06489227356354</v>
      </c>
      <c r="E132" s="370">
        <v>477</v>
      </c>
      <c r="F132" s="358">
        <f>USD_CNY!B1052</f>
        <v>6.7146299999999997</v>
      </c>
    </row>
    <row r="133" spans="1:6">
      <c r="A133" s="349">
        <v>43539</v>
      </c>
      <c r="B133" s="356">
        <f t="shared" si="14"/>
        <v>580.75550267697793</v>
      </c>
      <c r="C133" s="388">
        <v>3905</v>
      </c>
      <c r="D133" s="356">
        <f t="shared" si="15"/>
        <v>496.37222451023757</v>
      </c>
      <c r="E133" s="370">
        <v>483.5</v>
      </c>
      <c r="F133" s="358">
        <f>USD_CNY!B1053</f>
        <v>6.7240000000000002</v>
      </c>
    </row>
    <row r="134" spans="1:6">
      <c r="A134" s="349">
        <v>43542</v>
      </c>
      <c r="B134" s="356">
        <f t="shared" si="14"/>
        <v>582.50228680565283</v>
      </c>
      <c r="C134" s="388">
        <v>3910</v>
      </c>
      <c r="D134" s="356">
        <f t="shared" si="15"/>
        <v>497.86520239799393</v>
      </c>
      <c r="E134" s="370">
        <v>480</v>
      </c>
      <c r="F134" s="358">
        <f>USD_CNY!B1054</f>
        <v>6.7124199999999998</v>
      </c>
    </row>
    <row r="135" spans="1:6">
      <c r="A135" s="349">
        <v>43543</v>
      </c>
      <c r="B135" s="356">
        <f t="shared" si="14"/>
        <v>587.24057958933349</v>
      </c>
      <c r="C135" s="388">
        <v>3945</v>
      </c>
      <c r="D135" s="356">
        <f t="shared" si="15"/>
        <v>501.91502529002867</v>
      </c>
      <c r="E135" s="370">
        <v>480</v>
      </c>
      <c r="F135" s="358">
        <f>USD_CNY!B1055</f>
        <v>6.7178599999999999</v>
      </c>
    </row>
    <row r="136" spans="1:6">
      <c r="A136" s="349">
        <v>43549</v>
      </c>
      <c r="B136" s="356">
        <f t="shared" si="14"/>
        <v>588.00061926141166</v>
      </c>
      <c r="C136" s="388">
        <v>3950</v>
      </c>
      <c r="D136" s="356">
        <f t="shared" si="15"/>
        <v>502.56463184736043</v>
      </c>
      <c r="E136" s="370">
        <v>476</v>
      </c>
      <c r="F136" s="358">
        <f>USD_CNY!B1056</f>
        <v>6.7176799999999997</v>
      </c>
    </row>
    <row r="137" spans="1:6">
      <c r="A137" s="349">
        <v>43550</v>
      </c>
      <c r="B137" s="356">
        <f t="shared" si="14"/>
        <v>580.9787555435056</v>
      </c>
      <c r="C137" s="388">
        <v>3900</v>
      </c>
      <c r="D137" s="356">
        <f t="shared" si="15"/>
        <v>496.5630389260732</v>
      </c>
      <c r="E137" s="370">
        <v>479</v>
      </c>
      <c r="F137" s="358">
        <f>USD_CNY!B1057</f>
        <v>6.7128100000000002</v>
      </c>
    </row>
    <row r="138" spans="1:6">
      <c r="A138" s="349">
        <v>43551</v>
      </c>
      <c r="B138" s="356">
        <f t="shared" si="14"/>
        <v>578.56684975555925</v>
      </c>
      <c r="C138" s="388">
        <v>3890</v>
      </c>
      <c r="D138" s="356">
        <f t="shared" si="15"/>
        <v>494.50158098765752</v>
      </c>
      <c r="E138" s="370">
        <v>480</v>
      </c>
      <c r="F138" s="358">
        <f>USD_CNY!B1058</f>
        <v>6.7235100000000001</v>
      </c>
    </row>
    <row r="139" spans="1:6">
      <c r="A139" s="349">
        <v>43552</v>
      </c>
      <c r="B139" s="356">
        <f t="shared" si="14"/>
        <v>580.33481311289518</v>
      </c>
      <c r="C139" s="388">
        <v>3910</v>
      </c>
      <c r="D139" s="356">
        <f t="shared" si="15"/>
        <v>496.0126607802523</v>
      </c>
      <c r="E139" s="370">
        <v>479</v>
      </c>
      <c r="F139" s="358">
        <f>USD_CNY!B1059</f>
        <v>6.7374900000000002</v>
      </c>
    </row>
    <row r="140" spans="1:6">
      <c r="A140" s="349">
        <v>43553</v>
      </c>
      <c r="B140" s="356">
        <f t="shared" si="14"/>
        <v>570.24988528176141</v>
      </c>
      <c r="C140" s="388">
        <v>3840</v>
      </c>
      <c r="D140" s="356">
        <f t="shared" si="15"/>
        <v>487.39306434338584</v>
      </c>
      <c r="E140" s="370">
        <v>477</v>
      </c>
      <c r="F140" s="358">
        <f>USD_CNY!B1060</f>
        <v>6.7338899999999997</v>
      </c>
    </row>
    <row r="141" spans="1:6">
      <c r="A141" s="349">
        <v>43556</v>
      </c>
      <c r="B141" s="356">
        <f t="shared" si="14"/>
        <v>572.40643241728424</v>
      </c>
      <c r="C141" s="388">
        <v>3840</v>
      </c>
      <c r="D141" s="356">
        <f t="shared" si="15"/>
        <v>489.2362670233199</v>
      </c>
      <c r="E141" s="370">
        <v>472</v>
      </c>
      <c r="F141" s="358">
        <f>USD_CNY!B1061</f>
        <v>6.70852</v>
      </c>
    </row>
    <row r="142" spans="1:6">
      <c r="A142" s="349">
        <v>43557</v>
      </c>
      <c r="B142" s="356">
        <f t="shared" si="14"/>
        <v>575.53229301285944</v>
      </c>
      <c r="C142" s="388">
        <v>3870</v>
      </c>
      <c r="D142" s="356">
        <f t="shared" si="15"/>
        <v>491.90794274603377</v>
      </c>
      <c r="E142" s="370">
        <v>474</v>
      </c>
      <c r="F142" s="358">
        <f>USD_CNY!B1062</f>
        <v>6.7242100000000002</v>
      </c>
    </row>
    <row r="143" spans="1:6">
      <c r="A143" s="349">
        <v>43559</v>
      </c>
      <c r="B143" s="356">
        <f t="shared" si="14"/>
        <v>592.27953212893237</v>
      </c>
      <c r="C143" s="388">
        <v>3980</v>
      </c>
      <c r="D143" s="356">
        <f t="shared" si="15"/>
        <v>506.22182233242086</v>
      </c>
      <c r="E143" s="370">
        <v>485</v>
      </c>
      <c r="F143" s="358">
        <f>USD_CNY!B1063</f>
        <v>6.7198000000000002</v>
      </c>
    </row>
    <row r="144" spans="1:6">
      <c r="A144" s="349">
        <v>43560</v>
      </c>
      <c r="B144" s="356">
        <f t="shared" si="14"/>
        <v>591.45327668094899</v>
      </c>
      <c r="C144" s="388">
        <v>3970</v>
      </c>
      <c r="D144" s="356">
        <f t="shared" si="15"/>
        <v>505.51562109482825</v>
      </c>
      <c r="E144" s="370">
        <v>485</v>
      </c>
      <c r="F144" s="358">
        <f>USD_CNY!B1064</f>
        <v>6.7122799999999998</v>
      </c>
    </row>
    <row r="145" spans="1:6">
      <c r="A145" s="349">
        <v>43563</v>
      </c>
      <c r="B145" s="356">
        <f t="shared" si="14"/>
        <v>590.7913926009702</v>
      </c>
      <c r="C145" s="388">
        <v>3970</v>
      </c>
      <c r="D145" s="356">
        <f t="shared" si="15"/>
        <v>504.94990820595746</v>
      </c>
      <c r="E145" s="370">
        <v>482</v>
      </c>
      <c r="F145" s="358">
        <f>USD_CNY!B1065</f>
        <v>6.7198000000000002</v>
      </c>
    </row>
    <row r="146" spans="1:6">
      <c r="A146" s="349">
        <v>43564</v>
      </c>
      <c r="B146" s="356">
        <f t="shared" si="14"/>
        <v>607.24587206758292</v>
      </c>
      <c r="C146" s="388">
        <v>4080</v>
      </c>
      <c r="D146" s="356">
        <f t="shared" si="15"/>
        <v>519.01356586972906</v>
      </c>
      <c r="E146" s="370">
        <v>486</v>
      </c>
      <c r="F146" s="358">
        <f>USD_CNY!B1066</f>
        <v>6.7188600000000003</v>
      </c>
    </row>
    <row r="147" spans="1:6">
      <c r="A147" s="349">
        <v>43565</v>
      </c>
      <c r="B147" s="356">
        <f t="shared" si="14"/>
        <v>607.93304253745441</v>
      </c>
      <c r="C147" s="388">
        <v>4085</v>
      </c>
      <c r="D147" s="356">
        <f t="shared" si="15"/>
        <v>519.60089105765337</v>
      </c>
      <c r="E147" s="370">
        <v>484</v>
      </c>
      <c r="F147" s="358">
        <f>USD_CNY!B1067</f>
        <v>6.7194900000000004</v>
      </c>
    </row>
    <row r="148" spans="1:6">
      <c r="A148" s="349">
        <v>43567</v>
      </c>
      <c r="B148" s="356">
        <f t="shared" si="14"/>
        <v>606.5534532663944</v>
      </c>
      <c r="C148" s="388">
        <v>4080</v>
      </c>
      <c r="D148" s="356">
        <f t="shared" si="15"/>
        <v>518.42175492854221</v>
      </c>
      <c r="E148" s="370">
        <v>478</v>
      </c>
      <c r="F148" s="358">
        <f>USD_CNY!B1068</f>
        <v>6.7265300000000003</v>
      </c>
    </row>
    <row r="149" spans="1:6">
      <c r="A149" s="349">
        <v>43571</v>
      </c>
      <c r="B149" s="356">
        <f t="shared" si="14"/>
        <v>619.90367650565065</v>
      </c>
      <c r="C149" s="388">
        <v>4160</v>
      </c>
      <c r="D149" s="356">
        <f t="shared" si="15"/>
        <v>529.83220214158177</v>
      </c>
      <c r="E149" s="370">
        <v>475</v>
      </c>
      <c r="F149" s="358">
        <f>USD_CNY!B1069</f>
        <v>6.7107200000000002</v>
      </c>
    </row>
    <row r="150" spans="1:6">
      <c r="A150" s="349">
        <v>43572</v>
      </c>
      <c r="B150" s="356">
        <f t="shared" si="14"/>
        <v>617.25541999460268</v>
      </c>
      <c r="C150" s="388">
        <v>4140</v>
      </c>
      <c r="D150" s="356">
        <f t="shared" si="15"/>
        <v>527.56873503812199</v>
      </c>
      <c r="E150" s="370">
        <v>479</v>
      </c>
      <c r="F150" s="358">
        <f>USD_CNY!B1070</f>
        <v>6.7071100000000001</v>
      </c>
    </row>
    <row r="151" spans="1:6">
      <c r="A151" s="349">
        <v>43573</v>
      </c>
      <c r="B151" s="356">
        <f t="shared" si="14"/>
        <v>618.57888225485453</v>
      </c>
      <c r="C151" s="388">
        <v>4140</v>
      </c>
      <c r="D151" s="356">
        <f t="shared" si="15"/>
        <v>528.69989936312356</v>
      </c>
      <c r="E151" s="370">
        <v>478</v>
      </c>
      <c r="F151" s="358">
        <f>USD_CNY!B1071</f>
        <v>6.6927599999999998</v>
      </c>
    </row>
    <row r="152" spans="1:6">
      <c r="A152" s="349">
        <v>43577</v>
      </c>
      <c r="B152" s="356">
        <f t="shared" si="14"/>
        <v>611.85536932933189</v>
      </c>
      <c r="C152" s="388">
        <v>4100</v>
      </c>
      <c r="D152" s="356">
        <f t="shared" si="15"/>
        <v>522.95330711908707</v>
      </c>
      <c r="E152" s="370">
        <v>474</v>
      </c>
      <c r="F152" s="358">
        <f>USD_CNY!B1072</f>
        <v>6.7009299999999996</v>
      </c>
    </row>
    <row r="153" spans="1:6">
      <c r="A153" s="349">
        <v>43578</v>
      </c>
      <c r="B153" s="356">
        <f t="shared" si="14"/>
        <v>623.11983280114725</v>
      </c>
      <c r="C153" s="388">
        <v>4180</v>
      </c>
      <c r="D153" s="356">
        <f t="shared" si="15"/>
        <v>532.5810536761943</v>
      </c>
      <c r="E153" s="370">
        <v>474</v>
      </c>
      <c r="F153" s="358">
        <f>USD_CNY!B1073</f>
        <v>6.7081799999999996</v>
      </c>
    </row>
    <row r="154" spans="1:6">
      <c r="A154" s="349">
        <v>43579</v>
      </c>
      <c r="B154" s="356">
        <f t="shared" si="14"/>
        <v>622.67242663488753</v>
      </c>
      <c r="C154" s="388">
        <v>4180</v>
      </c>
      <c r="D154" s="356">
        <f t="shared" si="15"/>
        <v>532.19865524349359</v>
      </c>
      <c r="E154" s="394">
        <v>478</v>
      </c>
      <c r="F154" s="358">
        <f>USD_CNY!B1074</f>
        <v>6.7130000000000001</v>
      </c>
    </row>
    <row r="155" spans="1:6">
      <c r="A155" s="349">
        <v>43580</v>
      </c>
      <c r="B155" s="356">
        <f t="shared" si="14"/>
        <v>615.52643121046094</v>
      </c>
      <c r="C155" s="393">
        <v>4140</v>
      </c>
      <c r="D155" s="356">
        <f t="shared" si="15"/>
        <v>526.09096684654787</v>
      </c>
      <c r="E155" s="394">
        <v>479</v>
      </c>
      <c r="F155" s="358">
        <f>USD_CNY!B1075</f>
        <v>6.7259500000000001</v>
      </c>
    </row>
    <row r="156" spans="1:6">
      <c r="A156" s="349">
        <v>43587</v>
      </c>
      <c r="B156" s="356">
        <f t="shared" si="14"/>
        <v>623.65802157856751</v>
      </c>
      <c r="C156" s="393">
        <v>4200</v>
      </c>
      <c r="D156" s="356">
        <f t="shared" si="15"/>
        <v>533.04104408424575</v>
      </c>
      <c r="E156" s="395">
        <v>470.5</v>
      </c>
      <c r="F156" s="358">
        <f>USD_CNY!B1076</f>
        <v>6.7344600000000003</v>
      </c>
    </row>
    <row r="157" spans="1:6">
      <c r="A157" s="349">
        <v>43588</v>
      </c>
      <c r="B157" s="356">
        <f t="shared" si="14"/>
        <v>623.45250182582515</v>
      </c>
      <c r="C157" s="393">
        <v>4200</v>
      </c>
      <c r="D157" s="356">
        <f t="shared" si="15"/>
        <v>532.86538617591896</v>
      </c>
      <c r="E157" s="394">
        <v>474</v>
      </c>
      <c r="F157" s="358">
        <f>USD_CNY!B1077</f>
        <v>6.7366799999999998</v>
      </c>
    </row>
    <row r="158" spans="1:6">
      <c r="A158" s="349">
        <v>43591</v>
      </c>
      <c r="B158" s="356">
        <f t="shared" si="14"/>
        <v>628.67313598786291</v>
      </c>
      <c r="C158" s="393">
        <v>4235</v>
      </c>
      <c r="D158" s="356">
        <f t="shared" si="15"/>
        <v>537.32746665629315</v>
      </c>
      <c r="E158" s="395">
        <v>468.5</v>
      </c>
      <c r="F158" s="358">
        <f>USD_CNY!B1078</f>
        <v>6.7364100000000002</v>
      </c>
    </row>
    <row r="159" spans="1:6">
      <c r="A159" s="349">
        <v>43592</v>
      </c>
      <c r="B159" s="356">
        <f t="shared" si="14"/>
        <v>616.21376314552288</v>
      </c>
      <c r="C159" s="393">
        <v>4155</v>
      </c>
      <c r="D159" s="356">
        <f t="shared" si="15"/>
        <v>526.67843003890846</v>
      </c>
      <c r="E159" s="395">
        <v>468.5</v>
      </c>
      <c r="F159" s="358">
        <f>USD_CNY!B1079</f>
        <v>6.7427900000000003</v>
      </c>
    </row>
    <row r="160" spans="1:6">
      <c r="A160" s="349">
        <v>43593</v>
      </c>
      <c r="B160" s="356">
        <f t="shared" si="14"/>
        <v>619.21963617537006</v>
      </c>
      <c r="C160" s="393">
        <v>4210</v>
      </c>
      <c r="D160" s="356">
        <f t="shared" si="15"/>
        <v>529.24755228664105</v>
      </c>
      <c r="E160" s="395">
        <v>468.5</v>
      </c>
      <c r="F160" s="358">
        <f>USD_CNY!B1080</f>
        <v>6.7988799999999996</v>
      </c>
    </row>
    <row r="161" spans="1:6">
      <c r="A161" s="349">
        <v>43594</v>
      </c>
      <c r="B161" s="356">
        <f t="shared" si="14"/>
        <v>612.74600058034116</v>
      </c>
      <c r="C161" s="388">
        <v>4160</v>
      </c>
      <c r="D161" s="356">
        <f t="shared" si="15"/>
        <v>523.71453041054804</v>
      </c>
      <c r="E161" s="394">
        <v>468</v>
      </c>
      <c r="F161" s="358">
        <f>USD_CNY!B1081</f>
        <v>6.78911</v>
      </c>
    </row>
    <row r="162" spans="1:6">
      <c r="A162" s="349">
        <v>43595</v>
      </c>
      <c r="B162" s="356">
        <f t="shared" si="14"/>
        <v>609.43436826637662</v>
      </c>
      <c r="C162" s="388">
        <v>4135</v>
      </c>
      <c r="D162" s="356">
        <f t="shared" si="15"/>
        <v>520.88407544134759</v>
      </c>
      <c r="E162" s="395">
        <v>461.5</v>
      </c>
      <c r="F162" s="358">
        <f>USD_CNY!B1082</f>
        <v>6.78498</v>
      </c>
    </row>
    <row r="163" spans="1:6">
      <c r="A163" s="349">
        <v>43598</v>
      </c>
      <c r="B163" s="356">
        <f t="shared" si="14"/>
        <v>609.30508462163766</v>
      </c>
      <c r="C163" s="388">
        <v>4160</v>
      </c>
      <c r="D163" s="356">
        <f t="shared" si="15"/>
        <v>520.77357659969039</v>
      </c>
      <c r="E163" s="394">
        <v>465</v>
      </c>
      <c r="F163" s="358">
        <f>USD_CNY!B1083</f>
        <v>6.8274499999999998</v>
      </c>
    </row>
    <row r="164" spans="1:6">
      <c r="A164" s="349">
        <v>43599</v>
      </c>
      <c r="B164" s="356">
        <f t="shared" ref="B164:B177" si="34">+IF(F164=0,"",C164/F164)</f>
        <v>599.6598027558025</v>
      </c>
      <c r="C164" s="388">
        <v>4100</v>
      </c>
      <c r="D164" s="356">
        <f t="shared" ref="D164:D180" si="35">+IF(ISERROR(B164/1.17),0,B164/1.17)</f>
        <v>512.52974594513034</v>
      </c>
      <c r="E164" s="1">
        <v>464.5</v>
      </c>
      <c r="F164" s="358">
        <f>USD_CNY!B1084</f>
        <v>6.8372099999999998</v>
      </c>
    </row>
    <row r="165" spans="1:6">
      <c r="A165" s="349">
        <v>43600</v>
      </c>
      <c r="B165" s="356">
        <f t="shared" si="34"/>
        <v>589.78188289325965</v>
      </c>
      <c r="C165" s="388">
        <v>4040</v>
      </c>
      <c r="D165" s="356">
        <f t="shared" si="35"/>
        <v>504.08707939594842</v>
      </c>
      <c r="E165" s="1">
        <v>467</v>
      </c>
      <c r="F165" s="358">
        <f>USD_CNY!B1085</f>
        <v>6.84999</v>
      </c>
    </row>
    <row r="166" spans="1:6">
      <c r="A166" s="349">
        <v>43601</v>
      </c>
      <c r="B166" s="356">
        <f t="shared" si="34"/>
        <v>585.98027683216742</v>
      </c>
      <c r="C166" s="388">
        <v>4040</v>
      </c>
      <c r="D166" s="356">
        <f t="shared" si="35"/>
        <v>500.83784344629697</v>
      </c>
      <c r="E166" s="1">
        <v>468</v>
      </c>
      <c r="F166" s="358">
        <f>USD_CNY!B1086</f>
        <v>6.8944299999999998</v>
      </c>
    </row>
    <row r="167" spans="1:6">
      <c r="A167" s="349">
        <v>43602</v>
      </c>
      <c r="B167" s="356">
        <f t="shared" si="34"/>
        <v>696.43131491450049</v>
      </c>
      <c r="C167" s="388">
        <v>4805</v>
      </c>
      <c r="D167" s="356">
        <f t="shared" si="35"/>
        <v>595.24044009786371</v>
      </c>
      <c r="E167" s="1">
        <v>478</v>
      </c>
      <c r="F167" s="358">
        <f>USD_CNY!B1087</f>
        <v>6.8994600000000004</v>
      </c>
    </row>
    <row r="168" spans="1:6">
      <c r="A168" s="349">
        <v>43605</v>
      </c>
      <c r="B168" s="356">
        <f t="shared" si="34"/>
        <v>593.43573235758993</v>
      </c>
      <c r="C168" s="388">
        <v>4100</v>
      </c>
      <c r="D168" s="356">
        <f t="shared" si="35"/>
        <v>507.21002765605982</v>
      </c>
      <c r="E168" s="1">
        <v>486</v>
      </c>
      <c r="F168" s="358">
        <f>USD_CNY!B1088</f>
        <v>6.9089200000000002</v>
      </c>
    </row>
    <row r="169" spans="1:6">
      <c r="A169" s="349">
        <v>43606</v>
      </c>
      <c r="B169" s="356">
        <f t="shared" si="34"/>
        <v>590.87430662341274</v>
      </c>
      <c r="C169" s="1">
        <v>4100</v>
      </c>
      <c r="D169" s="356">
        <f t="shared" si="35"/>
        <v>505.02077489180579</v>
      </c>
      <c r="E169" s="1">
        <v>485</v>
      </c>
      <c r="F169" s="358">
        <f>USD_CNY!B1089</f>
        <v>6.9388699999999996</v>
      </c>
    </row>
    <row r="170" spans="1:6">
      <c r="A170" s="349">
        <v>43608</v>
      </c>
      <c r="B170" s="356">
        <f t="shared" si="34"/>
        <v>599.09854053539664</v>
      </c>
      <c r="C170" s="388">
        <v>4155</v>
      </c>
      <c r="D170" s="356">
        <f t="shared" si="35"/>
        <v>512.05003464563822</v>
      </c>
      <c r="E170" s="1">
        <v>483</v>
      </c>
      <c r="F170" s="358">
        <f>USD_CNY!B1090</f>
        <v>6.9354199999999997</v>
      </c>
    </row>
    <row r="171" spans="1:6">
      <c r="A171" s="349">
        <v>43609</v>
      </c>
      <c r="B171" s="356">
        <f t="shared" si="34"/>
        <v>598.07402827416638</v>
      </c>
      <c r="C171" s="388">
        <v>4140</v>
      </c>
      <c r="D171" s="356">
        <f t="shared" si="35"/>
        <v>511.17438314031318</v>
      </c>
      <c r="E171" s="1">
        <v>485</v>
      </c>
      <c r="F171" s="358">
        <f>USD_CNY!B1091</f>
        <v>6.9222200000000003</v>
      </c>
    </row>
    <row r="172" spans="1:6">
      <c r="A172" s="349">
        <v>43612</v>
      </c>
      <c r="B172" s="356">
        <f t="shared" si="34"/>
        <v>593.05228083727741</v>
      </c>
      <c r="C172" s="388">
        <v>4115</v>
      </c>
      <c r="D172" s="356">
        <f t="shared" si="35"/>
        <v>506.88229131391233</v>
      </c>
      <c r="E172" s="1">
        <v>484</v>
      </c>
      <c r="F172" s="358">
        <f>USD_CNY!B1092</f>
        <v>6.9386799999999997</v>
      </c>
    </row>
    <row r="173" spans="1:6">
      <c r="A173" s="349">
        <v>43613</v>
      </c>
      <c r="B173" s="356">
        <f t="shared" si="34"/>
        <v>593.6160667273507</v>
      </c>
      <c r="C173" s="388">
        <v>4115</v>
      </c>
      <c r="D173" s="356">
        <f t="shared" si="35"/>
        <v>507.36415959602624</v>
      </c>
      <c r="E173" s="1">
        <v>484</v>
      </c>
      <c r="F173" s="358">
        <f>USD_CNY!B1093</f>
        <v>6.9320899999999996</v>
      </c>
    </row>
    <row r="174" spans="1:6">
      <c r="A174" s="349">
        <v>43614</v>
      </c>
      <c r="B174" s="356">
        <f t="shared" si="34"/>
        <v>594.4855491496902</v>
      </c>
      <c r="C174" s="388">
        <v>4105</v>
      </c>
      <c r="D174" s="356">
        <f t="shared" si="35"/>
        <v>508.1073069655472</v>
      </c>
      <c r="E174" s="1">
        <v>479.5</v>
      </c>
      <c r="F174" s="358">
        <f>USD_CNY!B1094</f>
        <v>6.9051299999999998</v>
      </c>
    </row>
    <row r="175" spans="1:6">
      <c r="A175" s="349">
        <v>43615</v>
      </c>
      <c r="B175" s="356">
        <f t="shared" si="34"/>
        <v>589.59196767648746</v>
      </c>
      <c r="C175" s="388">
        <v>4080</v>
      </c>
      <c r="D175" s="356">
        <f t="shared" si="35"/>
        <v>503.92475869785255</v>
      </c>
      <c r="E175" s="1">
        <v>477.5</v>
      </c>
      <c r="F175" s="358">
        <f>USD_CNY!B1095</f>
        <v>6.9200400000000002</v>
      </c>
    </row>
    <row r="176" spans="1:6">
      <c r="A176" s="349">
        <v>43620</v>
      </c>
      <c r="B176" s="356">
        <f t="shared" si="34"/>
        <v>581.26117809957884</v>
      </c>
      <c r="C176" s="388">
        <v>4030</v>
      </c>
      <c r="D176" s="356">
        <f t="shared" si="35"/>
        <v>496.80442572613578</v>
      </c>
      <c r="E176" s="1">
        <v>471</v>
      </c>
      <c r="F176" s="358">
        <f>USD_CNY!B1096</f>
        <v>6.9332000000000003</v>
      </c>
    </row>
    <row r="177" spans="1:6">
      <c r="A177" s="349">
        <v>43621</v>
      </c>
      <c r="B177" s="356">
        <f t="shared" si="34"/>
        <v>585.1632612714277</v>
      </c>
      <c r="C177" s="388">
        <v>4055</v>
      </c>
      <c r="D177" s="356">
        <f t="shared" si="35"/>
        <v>500.13953954822881</v>
      </c>
      <c r="E177" s="1">
        <v>476</v>
      </c>
      <c r="F177" s="358">
        <f>USD_CNY!B1097</f>
        <v>6.9296899999999999</v>
      </c>
    </row>
    <row r="178" spans="1:6">
      <c r="A178" s="349">
        <v>43622</v>
      </c>
      <c r="B178" s="356">
        <f>+IF(F178=0,"",C178/F178)</f>
        <v>577.98379624952736</v>
      </c>
      <c r="C178" s="388">
        <v>4005</v>
      </c>
      <c r="D178" s="356">
        <f t="shared" si="35"/>
        <v>494.0032446577157</v>
      </c>
      <c r="E178" s="1">
        <v>478</v>
      </c>
      <c r="F178" s="358">
        <f>USD_CNY!B1100</f>
        <v>6.9292600000000002</v>
      </c>
    </row>
    <row r="179" spans="1:6">
      <c r="A179" s="349">
        <v>43623</v>
      </c>
      <c r="B179" s="356">
        <f>+IF(F179=0,"",C179/F179)</f>
        <v>577.17416680837823</v>
      </c>
      <c r="C179" s="388">
        <v>4005</v>
      </c>
      <c r="D179" s="356">
        <f t="shared" si="35"/>
        <v>493.31125368237457</v>
      </c>
      <c r="E179" s="1">
        <v>472.5</v>
      </c>
      <c r="F179" s="358">
        <f>USD_CNY!B1101</f>
        <v>6.9389799999999999</v>
      </c>
    </row>
    <row r="180" spans="1:6">
      <c r="A180" s="349">
        <v>43626</v>
      </c>
      <c r="B180" s="356">
        <f>+IF(F180=0,"",C180/F180)</f>
        <v>574.81600851792427</v>
      </c>
      <c r="C180" s="388">
        <v>3995</v>
      </c>
      <c r="D180" s="356">
        <f t="shared" si="35"/>
        <v>491.29573377600366</v>
      </c>
      <c r="E180" s="1">
        <v>458.5</v>
      </c>
      <c r="F180" s="358">
        <f>USD_CNY!B1102</f>
        <v>6.9500500000000001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2019-06-10T07:26:23Z</dcterms:modified>
</cp:coreProperties>
</file>