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 activeTab="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308" i="4" l="1"/>
  <c r="D1308" i="4" s="1"/>
  <c r="F1308" i="4"/>
  <c r="G1308" i="4"/>
  <c r="B174" i="16"/>
  <c r="D174" i="16" s="1"/>
  <c r="F174" i="16"/>
  <c r="B852" i="7"/>
  <c r="D852" i="7" s="1"/>
  <c r="F852" i="7"/>
  <c r="G852" i="7"/>
  <c r="B1305" i="5"/>
  <c r="D1305" i="5" s="1"/>
  <c r="F1305" i="5"/>
  <c r="G1305" i="5"/>
  <c r="B1308" i="3"/>
  <c r="D1308" i="3" s="1"/>
  <c r="F1308" i="3"/>
  <c r="G1308" i="3"/>
  <c r="B1310" i="2"/>
  <c r="D1310" i="2" s="1"/>
  <c r="F1310" i="2"/>
  <c r="G1310" i="2"/>
  <c r="G1306" i="4" l="1"/>
  <c r="B173" i="16"/>
  <c r="D173" i="16" s="1"/>
  <c r="F173" i="16"/>
  <c r="F851" i="7"/>
  <c r="B851" i="7" s="1"/>
  <c r="D851" i="7" s="1"/>
  <c r="G851" i="7"/>
  <c r="F1304" i="5"/>
  <c r="B1304" i="5" s="1"/>
  <c r="D1304" i="5" s="1"/>
  <c r="G1304" i="5"/>
  <c r="B1307" i="4"/>
  <c r="D1307" i="4" s="1"/>
  <c r="F1307" i="4"/>
  <c r="G1307" i="4"/>
  <c r="B1307" i="3"/>
  <c r="D1307" i="3" s="1"/>
  <c r="F1307" i="3"/>
  <c r="G1307" i="3"/>
  <c r="F1309" i="2"/>
  <c r="G1309" i="2"/>
  <c r="B172" i="16"/>
  <c r="D172" i="16" s="1"/>
  <c r="F172" i="16"/>
  <c r="F850" i="7"/>
  <c r="B850" i="7" s="1"/>
  <c r="D850" i="7" s="1"/>
  <c r="G850" i="7"/>
  <c r="B1303" i="5"/>
  <c r="D1303" i="5" s="1"/>
  <c r="F1303" i="5"/>
  <c r="G1303" i="5"/>
  <c r="B1306" i="4"/>
  <c r="D1306" i="4" s="1"/>
  <c r="F1306" i="4"/>
  <c r="F1306" i="3"/>
  <c r="B1306" i="3" s="1"/>
  <c r="D1306" i="3" s="1"/>
  <c r="G1306" i="3"/>
  <c r="F1308" i="2" l="1"/>
  <c r="B1309" i="2" s="1"/>
  <c r="D1309" i="2" s="1"/>
  <c r="G1308" i="2"/>
  <c r="F171" i="16" l="1"/>
  <c r="B171" i="16" s="1"/>
  <c r="D171" i="16" s="1"/>
  <c r="B849" i="7"/>
  <c r="D849" i="7" s="1"/>
  <c r="F849" i="7"/>
  <c r="G849" i="7"/>
  <c r="G1302" i="5"/>
  <c r="F1302" i="5"/>
  <c r="B1302" i="5" s="1"/>
  <c r="D1302" i="5" s="1"/>
  <c r="F1305" i="4"/>
  <c r="B1305" i="4" s="1"/>
  <c r="D1305" i="4" s="1"/>
  <c r="G1305" i="4"/>
  <c r="B1305" i="3"/>
  <c r="D1305" i="3" s="1"/>
  <c r="F1305" i="3"/>
  <c r="G1305" i="3"/>
  <c r="F1307" i="2"/>
  <c r="B1308" i="2" s="1"/>
  <c r="D1308" i="2" s="1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G1306" i="2"/>
  <c r="B1306" i="2" l="1"/>
  <c r="D1306" i="2" s="1"/>
  <c r="B1307" i="2"/>
  <c r="D1307" i="2" s="1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s="1"/>
  <c r="D1305" i="2" s="1"/>
  <c r="F168" i="16" l="1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B1303" i="2" s="1"/>
  <c r="D1303" i="2" s="1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F165" i="16" l="1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37" i="7"/>
  <c r="D547" i="7"/>
  <c r="D554" i="7"/>
  <c r="D570" i="7"/>
  <c r="D574" i="7"/>
  <c r="D596" i="7"/>
  <c r="D615" i="7"/>
  <c r="D621" i="7"/>
  <c r="D622" i="7"/>
  <c r="D629" i="7"/>
  <c r="D417" i="7"/>
  <c r="D870" i="5"/>
  <c r="D1006" i="5"/>
  <c r="D1015" i="5"/>
  <c r="D1029" i="5"/>
  <c r="D1043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8" i="1"/>
  <c r="G1046" i="4" l="1"/>
  <c r="B1045" i="4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<sst xmlns="http://schemas.openxmlformats.org/spreadsheetml/2006/main" count="4599" uniqueCount="1034">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</sst>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85024"/>
        <c:axId val="64141504"/>
      </c:areaChart>
      <c:dateAx>
        <c:axId val="819850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141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1415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85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11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40352"/>
        <c:axId val="92119040"/>
      </c:areaChart>
      <c:dateAx>
        <c:axId val="919403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119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11904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40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23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39840"/>
        <c:axId val="92120192"/>
      </c:areaChart>
      <c:dateAx>
        <c:axId val="9193984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120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1201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39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997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58304"/>
        <c:axId val="92123072"/>
      </c:areaChart>
      <c:dateAx>
        <c:axId val="922583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123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12307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2583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03616"/>
        <c:axId val="92124800"/>
      </c:areaChart>
      <c:dateAx>
        <c:axId val="9310361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124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1248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03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45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05664"/>
        <c:axId val="92126528"/>
      </c:areaChart>
      <c:dateAx>
        <c:axId val="931056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1265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212652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05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44704"/>
        <c:axId val="94246528"/>
      </c:areaChart>
      <c:dateAx>
        <c:axId val="94344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46528"/>
        <c:crosses val="autoZero"/>
        <c:auto val="1"/>
        <c:lblOffset val="100"/>
        <c:baseTimeUnit val="days"/>
      </c:dateAx>
      <c:valAx>
        <c:axId val="9424652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4470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1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45728"/>
        <c:axId val="94248256"/>
      </c:areaChart>
      <c:dateAx>
        <c:axId val="94345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48256"/>
        <c:crosses val="autoZero"/>
        <c:auto val="1"/>
        <c:lblOffset val="100"/>
        <c:baseTimeUnit val="days"/>
      </c:dateAx>
      <c:valAx>
        <c:axId val="942482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45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5840"/>
        <c:axId val="94282880"/>
      </c:areaChart>
      <c:dateAx>
        <c:axId val="92835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82880"/>
        <c:crosses val="autoZero"/>
        <c:auto val="1"/>
        <c:lblOffset val="100"/>
        <c:baseTimeUnit val="days"/>
      </c:dateAx>
      <c:valAx>
        <c:axId val="942828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35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7888"/>
        <c:axId val="94284608"/>
      </c:areaChart>
      <c:dateAx>
        <c:axId val="92837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84608"/>
        <c:crosses val="autoZero"/>
        <c:auto val="1"/>
        <c:lblOffset val="100"/>
        <c:baseTimeUnit val="days"/>
      </c:dateAx>
      <c:valAx>
        <c:axId val="9428460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37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62784"/>
        <c:axId val="94286336"/>
      </c:lineChart>
      <c:dateAx>
        <c:axId val="57462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86336"/>
        <c:crosses val="autoZero"/>
        <c:auto val="1"/>
        <c:lblOffset val="100"/>
        <c:baseTimeUnit val="days"/>
      </c:dateAx>
      <c:valAx>
        <c:axId val="94286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46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34304"/>
        <c:axId val="88834048"/>
      </c:areaChart>
      <c:dateAx>
        <c:axId val="896343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8340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83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343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67168"/>
        <c:axId val="94288064"/>
      </c:areaChart>
      <c:dateAx>
        <c:axId val="5696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88064"/>
        <c:crosses val="autoZero"/>
        <c:auto val="1"/>
        <c:lblOffset val="100"/>
        <c:baseTimeUnit val="days"/>
      </c:dateAx>
      <c:valAx>
        <c:axId val="94288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67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68192"/>
        <c:axId val="57483264"/>
      </c:areaChart>
      <c:dateAx>
        <c:axId val="56968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7483264"/>
        <c:crosses val="autoZero"/>
        <c:auto val="1"/>
        <c:lblOffset val="100"/>
        <c:baseTimeUnit val="days"/>
      </c:dateAx>
      <c:valAx>
        <c:axId val="5748326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68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8704"/>
        <c:axId val="57484992"/>
      </c:barChart>
      <c:dateAx>
        <c:axId val="5696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484992"/>
        <c:crosses val="autoZero"/>
        <c:auto val="1"/>
        <c:lblOffset val="100"/>
        <c:baseTimeUnit val="days"/>
      </c:dateAx>
      <c:valAx>
        <c:axId val="57484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0304"/>
        <c:axId val="57486720"/>
      </c:areaChart>
      <c:dateAx>
        <c:axId val="56930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57486720"/>
        <c:crosses val="autoZero"/>
        <c:auto val="1"/>
        <c:lblOffset val="100"/>
        <c:baseTimeUnit val="days"/>
      </c:dateAx>
      <c:valAx>
        <c:axId val="5748672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3030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840"/>
        <c:axId val="57488448"/>
      </c:areaChart>
      <c:dateAx>
        <c:axId val="56931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7488448"/>
        <c:crosses val="autoZero"/>
        <c:auto val="1"/>
        <c:lblOffset val="100"/>
        <c:baseTimeUnit val="days"/>
      </c:dateAx>
      <c:valAx>
        <c:axId val="5748844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31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2864"/>
        <c:axId val="57490176"/>
      </c:lineChart>
      <c:catAx>
        <c:axId val="56932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490176"/>
        <c:crosses val="autoZero"/>
        <c:auto val="1"/>
        <c:lblAlgn val="ctr"/>
        <c:lblOffset val="100"/>
        <c:noMultiLvlLbl val="0"/>
      </c:catAx>
      <c:valAx>
        <c:axId val="5749017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3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3888"/>
        <c:axId val="92955200"/>
      </c:lineChart>
      <c:dateAx>
        <c:axId val="56933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55200"/>
        <c:crosses val="autoZero"/>
        <c:auto val="1"/>
        <c:lblOffset val="100"/>
        <c:baseTimeUnit val="days"/>
      </c:dateAx>
      <c:valAx>
        <c:axId val="9295520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69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6368"/>
        <c:axId val="92956928"/>
      </c:areaChart>
      <c:dateAx>
        <c:axId val="5746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56928"/>
        <c:crosses val="autoZero"/>
        <c:auto val="1"/>
        <c:lblOffset val="100"/>
        <c:baseTimeUnit val="days"/>
      </c:dateAx>
      <c:valAx>
        <c:axId val="9295692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46636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93024"/>
        <c:axId val="92958656"/>
      </c:areaChart>
      <c:dateAx>
        <c:axId val="94593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58656"/>
        <c:crosses val="autoZero"/>
        <c:auto val="1"/>
        <c:lblOffset val="100"/>
        <c:baseTimeUnit val="days"/>
      </c:dateAx>
      <c:valAx>
        <c:axId val="92958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930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4048"/>
        <c:axId val="92960384"/>
      </c:lineChart>
      <c:dateAx>
        <c:axId val="94594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60384"/>
        <c:crosses val="autoZero"/>
        <c:auto val="1"/>
        <c:lblOffset val="100"/>
        <c:baseTimeUnit val="days"/>
      </c:dateAx>
      <c:valAx>
        <c:axId val="9296038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94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926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36352"/>
        <c:axId val="88835776"/>
      </c:areaChart>
      <c:dateAx>
        <c:axId val="896363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35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3577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36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94560"/>
        <c:axId val="92962112"/>
      </c:areaChart>
      <c:dateAx>
        <c:axId val="94594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2962112"/>
        <c:crosses val="autoZero"/>
        <c:auto val="1"/>
        <c:lblOffset val="100"/>
        <c:baseTimeUnit val="days"/>
      </c:dateAx>
      <c:valAx>
        <c:axId val="92962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5945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2640"/>
        <c:axId val="100934784"/>
      </c:areaChart>
      <c:dateAx>
        <c:axId val="104752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34784"/>
        <c:crosses val="autoZero"/>
        <c:auto val="1"/>
        <c:lblOffset val="100"/>
        <c:baseTimeUnit val="days"/>
      </c:dateAx>
      <c:valAx>
        <c:axId val="1009347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752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3664"/>
        <c:axId val="100936512"/>
      </c:lineChart>
      <c:dateAx>
        <c:axId val="104753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36512"/>
        <c:crosses val="autoZero"/>
        <c:auto val="1"/>
        <c:lblOffset val="100"/>
        <c:baseTimeUnit val="days"/>
      </c:dateAx>
      <c:valAx>
        <c:axId val="100936512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753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76800"/>
        <c:axId val="100938240"/>
      </c:areaChart>
      <c:dateAx>
        <c:axId val="92876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38240"/>
        <c:crosses val="autoZero"/>
        <c:auto val="1"/>
        <c:lblOffset val="100"/>
        <c:baseTimeUnit val="days"/>
      </c:dateAx>
      <c:valAx>
        <c:axId val="100938240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76800"/>
        <c:crosses val="autoZero"/>
        <c:crossBetween val="midCat"/>
        <c:minorUnit val="1.0000000000000185E-4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78336"/>
        <c:axId val="100941120"/>
      </c:areaChart>
      <c:dateAx>
        <c:axId val="92878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41120"/>
        <c:crosses val="autoZero"/>
        <c:auto val="1"/>
        <c:lblOffset val="100"/>
        <c:baseTimeUnit val="days"/>
      </c:dateAx>
      <c:valAx>
        <c:axId val="100941120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78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50560"/>
        <c:axId val="105907328"/>
      </c:areaChart>
      <c:dateAx>
        <c:axId val="106050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907328"/>
        <c:crosses val="autoZero"/>
        <c:auto val="1"/>
        <c:lblOffset val="100"/>
        <c:baseTimeUnit val="days"/>
      </c:dateAx>
      <c:valAx>
        <c:axId val="10590732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05056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51520"/>
        <c:axId val="88837504"/>
      </c:areaChart>
      <c:dateAx>
        <c:axId val="910515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37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3750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515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632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53056"/>
        <c:axId val="88840384"/>
      </c:areaChart>
      <c:dateAx>
        <c:axId val="9105305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840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40384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53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22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53568"/>
        <c:axId val="91758592"/>
      </c:areaChart>
      <c:catAx>
        <c:axId val="910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58592"/>
        <c:crosses val="autoZero"/>
        <c:auto val="1"/>
        <c:lblAlgn val="ctr"/>
        <c:lblOffset val="100"/>
        <c:noMultiLvlLbl val="0"/>
      </c:catAx>
      <c:valAx>
        <c:axId val="9175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53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45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38656"/>
        <c:axId val="91760896"/>
      </c:areaChart>
      <c:dateAx>
        <c:axId val="920386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7608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76089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38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9680"/>
        <c:axId val="91762624"/>
      </c:lineChart>
      <c:dateAx>
        <c:axId val="9203968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62624"/>
        <c:crosses val="autoZero"/>
        <c:auto val="1"/>
        <c:lblOffset val="100"/>
        <c:baseTimeUnit val="days"/>
      </c:dateAx>
      <c:valAx>
        <c:axId val="9176262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396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4512"/>
        <c:axId val="91764928"/>
      </c:lineChart>
      <c:dateAx>
        <c:axId val="819845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64928"/>
        <c:crosses val="autoZero"/>
        <c:auto val="1"/>
        <c:lblOffset val="100"/>
        <c:baseTimeUnit val="days"/>
      </c:dateAx>
      <c:valAx>
        <c:axId val="9176492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8451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zoomScaleSheetLayoutView="85" workbookViewId="0">
      <selection activeCell="G4" sqref="G4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05" t="s">
        <v>1017</v>
      </c>
      <c r="B1" s="405"/>
      <c r="C1" s="405"/>
      <c r="D1" s="405"/>
      <c r="E1" s="405"/>
      <c r="F1" s="405"/>
      <c r="G1" s="405"/>
      <c r="H1" s="405"/>
      <c r="I1" s="405"/>
      <c r="J1" s="157"/>
      <c r="K1" s="338"/>
      <c r="L1" s="197"/>
      <c r="M1" s="158"/>
    </row>
    <row r="2" spans="1:13" x14ac:dyDescent="0.25">
      <c r="A2" s="406" t="s">
        <v>21</v>
      </c>
      <c r="B2" s="406"/>
      <c r="C2" s="406"/>
      <c r="D2" s="406"/>
      <c r="E2" s="181">
        <v>43614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47030</v>
      </c>
      <c r="E5" s="328">
        <f>+IF(ISERROR(VLOOKUP($E$2,Cu!$A$5:$H$1642,7,0)),0,VLOOKUP($E$2,Cu!$A$5:$H$1642,7,0))</f>
        <v>-200</v>
      </c>
      <c r="F5" s="327" t="s">
        <v>3</v>
      </c>
      <c r="G5" s="326">
        <f>+IF(ISERROR(VLOOKUP($E$2,Cu!$A$5:$H$1642,2,0)),0,VLOOKUP($E$2,Cu!$A$5:$H$1642,2,0))</f>
        <v>6825.1050571962014</v>
      </c>
      <c r="H5" s="326">
        <f>+IF(ISERROR(VLOOKUP($E$2,Cu!$A$5:$H$1642,4,0)),0,VLOOKUP($E$2,Cu!$A$5:$H$1642,4,0))</f>
        <v>5833.4231258087193</v>
      </c>
      <c r="I5" s="326">
        <f>+IF(ISERROR(VLOOKUP($E$2,Cu!$A$5:$H$1999,5,0)),0,VLOOKUP($E$2,Cu!$A$5:$H$1999,5,0))</f>
        <v>5956.5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16075</v>
      </c>
      <c r="E6" s="328">
        <f>+IF(ISERROR(VLOOKUP($E$2,Pb!$A$5:$H$1987,7,0)),0,VLOOKUP($E$2,Pb!$A$5:$H$1987,7,0))</f>
        <v>-100</v>
      </c>
      <c r="F6" s="327" t="s">
        <v>3</v>
      </c>
      <c r="G6" s="326">
        <f>+IF(ISERROR(VLOOKUP($E$2,Pb!$A$5:$H$1987,2,0)),0,VLOOKUP($E$2,Pb!$A$5:$H$1987,2,0))</f>
        <v>2318.5542029654416</v>
      </c>
      <c r="H6" s="326">
        <f>+IF(ISERROR(VLOOKUP($E$2,Pb!$A$5:$H$1987,4,0)),0,VLOOKUP($E$2,Pb!$A$5:$H$1987,4,0))</f>
        <v>1981.6702589448221</v>
      </c>
      <c r="I6" s="326">
        <f>+IF(ISERROR(VLOOKUP($E$2,Pb!$A$5:$H$1987,5,0)),0,VLOOKUP($E$2,Pb!$A$5:$H$1987,5,0))</f>
        <v>1809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3474</v>
      </c>
      <c r="E7" s="328">
        <f>+IF(ISERROR(VLOOKUP($E$2,Ag!$A$5:$H$1986,7,0)),0,VLOOKUP($E$2,Ag!$A$5:$H$1986,7,0))</f>
        <v>-25</v>
      </c>
      <c r="F7" s="327" t="s">
        <v>6</v>
      </c>
      <c r="G7" s="326">
        <f>+IF(ISERROR(VLOOKUP($E$2,Ag!$A$5:$H$1517,2,0)),0,VLOOKUP($E$2,Ag!$A$5:$H$1517,2,0))</f>
        <v>502.02021953630327</v>
      </c>
      <c r="H7" s="326">
        <f>+IF(ISERROR(VLOOKUP($E$2,Ag!$A$5:$H$1517,4,0)),0,VLOOKUP($E$2,Ag!$A$5:$H$1517,4,0))</f>
        <v>429.07711071478917</v>
      </c>
      <c r="I7" s="326">
        <f>+IF(ISERROR(VLOOKUP($E$2,Ag!$A$5:$H$1517,5,0)),0,VLOOKUP($E$2,Ag!$A$5:$H$1517,5,0))</f>
        <v>462.17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20970</v>
      </c>
      <c r="E8" s="328">
        <f>+IF(ISERROR(VLOOKUP($E$2,Zn!$A$5:$H$2994,7,0)),0,VLOOKUP($E$2,Zn!$A$5:$H$2994,7,0))</f>
        <v>-160</v>
      </c>
      <c r="F8" s="327" t="s">
        <v>3</v>
      </c>
      <c r="G8" s="326">
        <f>+IF(ISERROR(VLOOKUP($E$2,Zn!$A$5:$H$2994,2,0)),0,VLOOKUP($E$2,Zn!$A$5:$H$2994,2,0))</f>
        <v>3030.3293044548873</v>
      </c>
      <c r="H8" s="326">
        <f>+IF(ISERROR(VLOOKUP($E$2,Zn!$A$5:$H$2994,4,0)),0,VLOOKUP($E$2,Zn!$A$5:$H$2994,4,0))</f>
        <v>2590.0250465426388</v>
      </c>
      <c r="I8" s="326">
        <f>+IF(ISERROR(VLOOKUP($E$2,Zn!$A$5:$H$2994,5,0)),0,VLOOKUP($E$2,Zn!$A$5:$H$2994,5,0))</f>
        <v>2738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98875</v>
      </c>
      <c r="E9" s="328">
        <f>+IF(ISERROR(VLOOKUP($E$2,Ni!$A$6:$H$2996,7,0)),0,VLOOKUP($E$2,Ni!$A$6:$H$2996,7,0))</f>
        <v>-1775</v>
      </c>
      <c r="F9" s="327" t="s">
        <v>3</v>
      </c>
      <c r="G9" s="326">
        <f>+IF(ISERROR(VLOOKUP($E$2,Ni!$A$6:$H$2996,2,0)),0,VLOOKUP($E$2,Ni!$A$6:$H$2996,2,0))</f>
        <v>14288.212206865855</v>
      </c>
      <c r="H9" s="326">
        <f>+IF(ISERROR(VLOOKUP($E$2,Ni!$A$6:$H$2996,4,0)),0,VLOOKUP($E$2,Ni!$A$6:$H$2996,4,0))</f>
        <v>12212.147185355432</v>
      </c>
      <c r="I9" s="326">
        <f>+IF(ISERROR(VLOOKUP($E$2,Ni!$A$6:$H$2996,5,0)),0,VLOOKUP($E$2,Ni!$A$6:$H$2996,5,0))</f>
        <v>12235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4105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594.4855491496902</v>
      </c>
      <c r="H11" s="326">
        <f>+IF(ISERROR(VLOOKUP($E$2,Steel!$A$6:$H$2995,4,0)),0,VLOOKUP($E$2,Steel!$A$6:$H$2995,4,0))</f>
        <v>508.1073069655472</v>
      </c>
      <c r="I11" s="355">
        <f>+IF(ISERROR(VLOOKUP($E$2,Steel!$A$6:$H$2995,5,0)),0,VLOOKUP($E$2,Steel!$A$6:$H$2995,5,0))</f>
        <v>479.5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43614</v>
      </c>
      <c r="C15" s="182" t="s">
        <v>1002</v>
      </c>
      <c r="D15" s="192">
        <f>+IF(ISERROR(VLOOKUP($E$2,'CNY-VND'!$A$4:$B$500,2,0)),0,VLOOKUP($E$2,'CNY-VND'!$A$4:$B$500,2,0))</f>
        <v>3415</v>
      </c>
      <c r="E15" s="407" t="s">
        <v>1000</v>
      </c>
      <c r="F15" s="407"/>
      <c r="G15" s="407"/>
      <c r="H15" s="407"/>
      <c r="I15" s="407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23465</v>
      </c>
      <c r="E16" s="407" t="s">
        <v>1003</v>
      </c>
      <c r="F16" s="407"/>
      <c r="G16" s="407"/>
      <c r="H16" s="407"/>
      <c r="I16" s="407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6.9332000000000003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408" t="s">
        <v>17</v>
      </c>
      <c r="B18" s="408"/>
      <c r="C18" s="408"/>
      <c r="D18" s="408"/>
      <c r="E18" s="408"/>
      <c r="F18" s="408"/>
      <c r="G18" s="408"/>
      <c r="H18" s="408"/>
      <c r="I18" s="408"/>
    </row>
    <row r="19" spans="1:12" ht="15.75" customHeight="1" x14ac:dyDescent="0.25">
      <c r="A19" s="402" t="s">
        <v>656</v>
      </c>
      <c r="B19" s="403"/>
      <c r="C19" s="402" t="s">
        <v>18</v>
      </c>
      <c r="D19" s="404"/>
      <c r="E19" s="404"/>
      <c r="F19" s="404"/>
      <c r="G19" s="404"/>
      <c r="H19" s="404"/>
      <c r="I19" s="404"/>
    </row>
    <row r="34" spans="1:12" ht="15" customHeight="1" x14ac:dyDescent="0.25">
      <c r="A34" s="409" t="s">
        <v>657</v>
      </c>
      <c r="B34" s="409"/>
      <c r="C34" s="410" t="s">
        <v>4</v>
      </c>
      <c r="D34" s="410"/>
      <c r="E34" s="410"/>
      <c r="F34" s="410"/>
      <c r="G34" s="410"/>
      <c r="H34" s="410"/>
      <c r="I34" s="410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409" t="s">
        <v>705</v>
      </c>
      <c r="B49" s="409"/>
      <c r="C49" s="410" t="s">
        <v>706</v>
      </c>
      <c r="D49" s="410"/>
      <c r="E49" s="410"/>
      <c r="F49" s="410"/>
      <c r="G49" s="410"/>
      <c r="H49" s="410"/>
      <c r="I49" s="410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409" t="s">
        <v>721</v>
      </c>
      <c r="B67" s="409"/>
      <c r="C67" s="410" t="s">
        <v>722</v>
      </c>
      <c r="D67" s="410"/>
      <c r="E67" s="410"/>
      <c r="F67" s="410"/>
      <c r="G67" s="410"/>
      <c r="H67" s="410"/>
      <c r="I67" s="410"/>
    </row>
    <row r="82" spans="1:9" x14ac:dyDescent="0.25">
      <c r="A82" s="409" t="s">
        <v>759</v>
      </c>
      <c r="B82" s="409"/>
      <c r="C82" s="410" t="s">
        <v>760</v>
      </c>
      <c r="D82" s="410"/>
      <c r="E82" s="410"/>
      <c r="F82" s="410"/>
      <c r="G82" s="410"/>
      <c r="H82" s="410"/>
      <c r="I82" s="410"/>
    </row>
    <row r="100" spans="1:9" x14ac:dyDescent="0.25">
      <c r="A100" s="411" t="s">
        <v>1027</v>
      </c>
      <c r="B100" s="411"/>
      <c r="C100" s="411"/>
      <c r="D100" s="411"/>
      <c r="E100" s="411"/>
      <c r="F100" s="411"/>
      <c r="G100" s="411"/>
      <c r="H100" s="411"/>
      <c r="I100" s="411"/>
    </row>
    <row r="115" spans="1:9" x14ac:dyDescent="0.25">
      <c r="A115" s="411" t="s">
        <v>1028</v>
      </c>
      <c r="B115" s="411"/>
      <c r="C115" s="411"/>
      <c r="D115" s="411"/>
      <c r="E115" s="411"/>
      <c r="F115" s="411"/>
      <c r="G115" s="411"/>
      <c r="H115" s="411"/>
      <c r="I115" s="411"/>
    </row>
    <row r="128" spans="1:9" x14ac:dyDescent="0.25">
      <c r="A128" s="411" t="s">
        <v>1005</v>
      </c>
      <c r="B128" s="411"/>
      <c r="C128" s="411"/>
      <c r="D128" s="411"/>
      <c r="E128" s="411"/>
      <c r="F128" s="411"/>
      <c r="G128" s="411"/>
      <c r="H128" s="411"/>
      <c r="I128" s="411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81" activePane="bottomLeft" state="frozen"/>
      <selection pane="bottomLeft" activeCell="B1098" sqref="B1098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20" t="s">
        <v>1018</v>
      </c>
      <c r="B1" s="421"/>
      <c r="C1" s="421"/>
      <c r="D1" s="421"/>
      <c r="E1" s="421"/>
      <c r="F1" s="421"/>
      <c r="G1" s="421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225">
        <v>43571</v>
      </c>
      <c r="B1069" s="341">
        <v>6.7107200000000002</v>
      </c>
    </row>
    <row r="1070" spans="1:3" x14ac:dyDescent="0.25">
      <c r="A1070" s="225">
        <v>43572</v>
      </c>
      <c r="B1070" s="341">
        <v>6.7071100000000001</v>
      </c>
    </row>
    <row r="1071" spans="1:3" x14ac:dyDescent="0.25">
      <c r="A1071" s="225">
        <v>43573</v>
      </c>
      <c r="B1071" s="341">
        <v>6.6927599999999998</v>
      </c>
    </row>
    <row r="1072" spans="1:3" x14ac:dyDescent="0.25">
      <c r="A1072" s="225">
        <v>43574</v>
      </c>
      <c r="B1072" s="341">
        <v>6.7009299999999996</v>
      </c>
    </row>
    <row r="1073" spans="1:2" x14ac:dyDescent="0.25">
      <c r="A1073" s="225">
        <v>43577</v>
      </c>
      <c r="B1073" s="341">
        <v>6.7081799999999996</v>
      </c>
    </row>
    <row r="1074" spans="1:2" x14ac:dyDescent="0.25">
      <c r="A1074" s="225">
        <v>43578</v>
      </c>
      <c r="B1074" s="341">
        <v>6.7130000000000001</v>
      </c>
    </row>
    <row r="1075" spans="1:2" x14ac:dyDescent="0.25">
      <c r="A1075" s="225">
        <v>43579</v>
      </c>
      <c r="B1075" s="341">
        <v>6.7259500000000001</v>
      </c>
    </row>
    <row r="1076" spans="1:2" x14ac:dyDescent="0.25">
      <c r="A1076" s="225">
        <v>43580</v>
      </c>
      <c r="B1076" s="341">
        <v>6.7344600000000003</v>
      </c>
    </row>
    <row r="1077" spans="1:2" x14ac:dyDescent="0.25">
      <c r="A1077" s="225">
        <v>43581</v>
      </c>
      <c r="B1077" s="341">
        <v>6.7366799999999998</v>
      </c>
    </row>
    <row r="1078" spans="1:2" x14ac:dyDescent="0.25">
      <c r="A1078" s="225">
        <v>43587</v>
      </c>
      <c r="B1078" s="341">
        <v>6.7364100000000002</v>
      </c>
    </row>
    <row r="1079" spans="1:2" x14ac:dyDescent="0.25">
      <c r="A1079" s="225">
        <v>43588</v>
      </c>
      <c r="B1079" s="341">
        <v>6.7427900000000003</v>
      </c>
    </row>
    <row r="1080" spans="1:2" x14ac:dyDescent="0.25">
      <c r="A1080" s="225">
        <v>43591</v>
      </c>
      <c r="B1080" s="341">
        <v>6.7988799999999996</v>
      </c>
    </row>
    <row r="1081" spans="1:2" x14ac:dyDescent="0.25">
      <c r="A1081" s="225">
        <v>43592</v>
      </c>
      <c r="B1081" s="341">
        <v>6.78911</v>
      </c>
    </row>
    <row r="1082" spans="1:2" x14ac:dyDescent="0.25">
      <c r="A1082" s="225">
        <v>43593</v>
      </c>
      <c r="B1082" s="341">
        <v>6.78498</v>
      </c>
    </row>
    <row r="1083" spans="1:2" x14ac:dyDescent="0.25">
      <c r="A1083" s="225">
        <v>43594</v>
      </c>
      <c r="B1083" s="341">
        <v>6.8274499999999998</v>
      </c>
    </row>
    <row r="1084" spans="1:2" x14ac:dyDescent="0.25">
      <c r="A1084" s="225">
        <v>43595</v>
      </c>
      <c r="B1084" s="341">
        <v>6.8372099999999998</v>
      </c>
    </row>
    <row r="1085" spans="1:2" x14ac:dyDescent="0.25">
      <c r="A1085" s="225">
        <v>43598</v>
      </c>
      <c r="B1085" s="341">
        <v>6.84999</v>
      </c>
    </row>
    <row r="1086" spans="1:2" x14ac:dyDescent="0.25">
      <c r="A1086" s="225">
        <v>43599</v>
      </c>
      <c r="B1086" s="341">
        <v>6.8944299999999998</v>
      </c>
    </row>
    <row r="1087" spans="1:2" x14ac:dyDescent="0.25">
      <c r="A1087" s="225">
        <v>43600</v>
      </c>
      <c r="B1087" s="341">
        <v>6.8994600000000004</v>
      </c>
    </row>
    <row r="1088" spans="1:2" x14ac:dyDescent="0.25">
      <c r="A1088" s="225">
        <v>43601</v>
      </c>
      <c r="B1088" s="341">
        <v>6.9089200000000002</v>
      </c>
    </row>
    <row r="1089" spans="1:2" x14ac:dyDescent="0.25">
      <c r="A1089" s="225">
        <v>43602</v>
      </c>
      <c r="B1089" s="341">
        <v>6.9388699999999996</v>
      </c>
    </row>
    <row r="1090" spans="1:2" x14ac:dyDescent="0.25">
      <c r="A1090" s="225">
        <v>43605</v>
      </c>
      <c r="B1090" s="341">
        <v>6.9354199999999997</v>
      </c>
    </row>
    <row r="1091" spans="1:2" x14ac:dyDescent="0.25">
      <c r="A1091" s="225">
        <v>43606</v>
      </c>
      <c r="B1091" s="341">
        <v>6.9222200000000003</v>
      </c>
    </row>
    <row r="1092" spans="1:2" x14ac:dyDescent="0.25">
      <c r="A1092" s="225">
        <v>43608</v>
      </c>
      <c r="B1092" s="341">
        <v>6.9386799999999997</v>
      </c>
    </row>
    <row r="1093" spans="1:2" x14ac:dyDescent="0.25">
      <c r="A1093" s="225">
        <v>43609</v>
      </c>
      <c r="B1093" s="341">
        <v>6.9320899999999996</v>
      </c>
    </row>
    <row r="1094" spans="1:2" x14ac:dyDescent="0.25">
      <c r="A1094" s="225">
        <v>43612</v>
      </c>
      <c r="B1094" s="341">
        <v>6.9051299999999998</v>
      </c>
    </row>
    <row r="1095" spans="1:2" x14ac:dyDescent="0.25">
      <c r="A1095" s="225">
        <v>43613</v>
      </c>
      <c r="B1095" s="341">
        <v>6.9200400000000002</v>
      </c>
    </row>
    <row r="1096" spans="1:2" x14ac:dyDescent="0.25">
      <c r="A1096" s="225">
        <v>43614</v>
      </c>
      <c r="B1096" s="341">
        <v>6.9332000000000003</v>
      </c>
    </row>
    <row r="1097" spans="1:2" x14ac:dyDescent="0.25">
      <c r="A1097" s="125"/>
    </row>
    <row r="1098" spans="1:2" x14ac:dyDescent="0.25">
      <c r="A1098" s="125"/>
    </row>
    <row r="1099" spans="1:2" x14ac:dyDescent="0.25">
      <c r="A1099" s="125"/>
    </row>
    <row r="1100" spans="1:2" x14ac:dyDescent="0.25">
      <c r="A1100" s="125"/>
    </row>
    <row r="1101" spans="1:2" x14ac:dyDescent="0.25">
      <c r="A1101" s="125"/>
    </row>
    <row r="1102" spans="1:2" x14ac:dyDescent="0.25">
      <c r="A1102" s="125"/>
    </row>
    <row r="1103" spans="1:2" x14ac:dyDescent="0.25">
      <c r="A1103" s="125"/>
    </row>
    <row r="1104" spans="1:2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59" activePane="bottomLeft" state="frozen"/>
      <selection pane="bottomLeft" activeCell="D575" sqref="D575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307">
        <v>43571</v>
      </c>
      <c r="B550" s="333">
        <v>23250</v>
      </c>
    </row>
    <row r="551" spans="1:2" ht="15.75" x14ac:dyDescent="0.25">
      <c r="A551" s="307">
        <v>43572</v>
      </c>
      <c r="B551" s="333">
        <v>23250</v>
      </c>
    </row>
    <row r="552" spans="1:2" ht="15.75" x14ac:dyDescent="0.25">
      <c r="A552" s="307">
        <v>43573</v>
      </c>
      <c r="B552" s="333">
        <v>23250</v>
      </c>
    </row>
    <row r="553" spans="1:2" ht="15.75" x14ac:dyDescent="0.25">
      <c r="A553" s="307">
        <v>43574</v>
      </c>
      <c r="B553" s="333">
        <v>23250</v>
      </c>
    </row>
    <row r="554" spans="1:2" ht="15.75" x14ac:dyDescent="0.25">
      <c r="A554" s="307">
        <v>43577</v>
      </c>
      <c r="B554" s="333">
        <v>23255</v>
      </c>
    </row>
    <row r="555" spans="1:2" ht="15.75" x14ac:dyDescent="0.25">
      <c r="A555" s="307">
        <v>43578</v>
      </c>
      <c r="B555" s="333">
        <v>23265</v>
      </c>
    </row>
    <row r="556" spans="1:2" ht="15.75" x14ac:dyDescent="0.25">
      <c r="A556" s="307">
        <v>43579</v>
      </c>
      <c r="B556" s="333">
        <v>23270</v>
      </c>
    </row>
    <row r="557" spans="1:2" ht="15.75" x14ac:dyDescent="0.25">
      <c r="A557" s="307">
        <v>43580</v>
      </c>
      <c r="B557" s="333">
        <v>23310</v>
      </c>
    </row>
    <row r="558" spans="1:2" ht="15.75" x14ac:dyDescent="0.25">
      <c r="A558" s="307">
        <v>43581</v>
      </c>
      <c r="B558" s="333">
        <v>23330</v>
      </c>
    </row>
    <row r="559" spans="1:2" ht="15.75" x14ac:dyDescent="0.25">
      <c r="A559" s="390">
        <v>43587</v>
      </c>
      <c r="B559" s="333">
        <v>23330</v>
      </c>
    </row>
    <row r="560" spans="1:2" ht="15.75" x14ac:dyDescent="0.25">
      <c r="A560" s="390">
        <v>43588</v>
      </c>
      <c r="B560" s="333">
        <v>23310</v>
      </c>
    </row>
    <row r="561" spans="1:2" ht="15.75" x14ac:dyDescent="0.25">
      <c r="A561" s="390">
        <v>43591</v>
      </c>
      <c r="B561" s="333">
        <v>23335</v>
      </c>
    </row>
    <row r="562" spans="1:2" ht="15.75" x14ac:dyDescent="0.25">
      <c r="A562" s="390">
        <v>43592</v>
      </c>
      <c r="B562" s="333">
        <v>23350</v>
      </c>
    </row>
    <row r="563" spans="1:2" ht="15.75" x14ac:dyDescent="0.25">
      <c r="A563" s="390">
        <v>43593</v>
      </c>
      <c r="B563" s="333">
        <v>23420</v>
      </c>
    </row>
    <row r="564" spans="1:2" ht="15.75" x14ac:dyDescent="0.25">
      <c r="A564" s="390">
        <v>43594</v>
      </c>
      <c r="B564" s="333">
        <v>23460</v>
      </c>
    </row>
    <row r="565" spans="1:2" ht="15.75" x14ac:dyDescent="0.25">
      <c r="A565" s="390">
        <v>43595</v>
      </c>
      <c r="B565" s="333">
        <v>23405</v>
      </c>
    </row>
    <row r="566" spans="1:2" ht="15.75" x14ac:dyDescent="0.25">
      <c r="A566" s="390">
        <v>43598</v>
      </c>
      <c r="B566" s="333">
        <v>23375</v>
      </c>
    </row>
    <row r="567" spans="1:2" ht="15.75" x14ac:dyDescent="0.25">
      <c r="A567" s="390">
        <v>43599</v>
      </c>
      <c r="B567" s="333">
        <v>23430</v>
      </c>
    </row>
    <row r="568" spans="1:2" ht="15.75" x14ac:dyDescent="0.25">
      <c r="A568" s="390">
        <v>43600</v>
      </c>
      <c r="B568" s="333">
        <v>23400</v>
      </c>
    </row>
    <row r="569" spans="1:2" ht="15.75" x14ac:dyDescent="0.25">
      <c r="A569" s="390">
        <v>43601</v>
      </c>
      <c r="B569" s="333">
        <v>23345</v>
      </c>
    </row>
    <row r="570" spans="1:2" ht="15.75" x14ac:dyDescent="0.25">
      <c r="A570" s="390">
        <v>43602</v>
      </c>
      <c r="B570" s="333">
        <v>23450</v>
      </c>
    </row>
    <row r="571" spans="1:2" ht="15.75" x14ac:dyDescent="0.25">
      <c r="A571" s="390">
        <v>43605</v>
      </c>
      <c r="B571" s="333">
        <v>23495</v>
      </c>
    </row>
    <row r="572" spans="1:2" ht="15.75" x14ac:dyDescent="0.25">
      <c r="A572" s="390">
        <v>43606</v>
      </c>
      <c r="B572" s="333">
        <v>23465</v>
      </c>
    </row>
    <row r="573" spans="1:2" ht="15.75" x14ac:dyDescent="0.25">
      <c r="A573" s="390">
        <v>43608</v>
      </c>
      <c r="B573" s="333">
        <v>23440</v>
      </c>
    </row>
    <row r="574" spans="1:2" ht="15.75" x14ac:dyDescent="0.25">
      <c r="A574" s="390">
        <v>43609</v>
      </c>
      <c r="B574" s="333">
        <v>23455</v>
      </c>
    </row>
    <row r="575" spans="1:2" ht="15.75" x14ac:dyDescent="0.25">
      <c r="A575" s="390">
        <v>43612</v>
      </c>
      <c r="B575" s="333">
        <v>23450</v>
      </c>
    </row>
    <row r="576" spans="1:2" ht="15.75" x14ac:dyDescent="0.25">
      <c r="A576" s="390">
        <v>43613</v>
      </c>
      <c r="B576" s="333">
        <v>23450</v>
      </c>
    </row>
    <row r="577" spans="1:2" ht="15.75" x14ac:dyDescent="0.25">
      <c r="A577" s="390">
        <v>43614</v>
      </c>
      <c r="B577" s="333">
        <v>23465</v>
      </c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47" activePane="bottomLeft" state="frozen"/>
      <selection pane="bottomLeft" activeCell="A457" sqref="A457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2" t="s">
        <v>1016</v>
      </c>
      <c r="B1" s="423"/>
      <c r="C1" s="423"/>
      <c r="D1" s="423"/>
      <c r="E1" s="423"/>
      <c r="F1" s="423"/>
      <c r="G1" s="423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>
        <v>43571</v>
      </c>
      <c r="B406" s="310">
        <v>3487</v>
      </c>
    </row>
    <row r="407" spans="1:2" x14ac:dyDescent="0.25">
      <c r="A407" s="307">
        <v>43572</v>
      </c>
      <c r="B407" s="310">
        <v>3488</v>
      </c>
    </row>
    <row r="408" spans="1:2" x14ac:dyDescent="0.25">
      <c r="A408" s="307">
        <v>43573</v>
      </c>
      <c r="B408" s="310">
        <v>3496</v>
      </c>
    </row>
    <row r="409" spans="1:2" x14ac:dyDescent="0.25">
      <c r="A409" s="307">
        <v>43574</v>
      </c>
      <c r="B409" s="310">
        <v>3492</v>
      </c>
    </row>
    <row r="410" spans="1:2" x14ac:dyDescent="0.25">
      <c r="A410" s="307">
        <v>43577</v>
      </c>
      <c r="B410" s="310">
        <v>3492</v>
      </c>
    </row>
    <row r="411" spans="1:2" x14ac:dyDescent="0.25">
      <c r="A411" s="307">
        <v>43578</v>
      </c>
      <c r="B411" s="310">
        <v>3490</v>
      </c>
    </row>
    <row r="412" spans="1:2" x14ac:dyDescent="0.25">
      <c r="A412" s="307">
        <v>43579</v>
      </c>
      <c r="B412" s="310">
        <v>3486</v>
      </c>
    </row>
    <row r="413" spans="1:2" x14ac:dyDescent="0.25">
      <c r="A413" s="307">
        <v>43580</v>
      </c>
      <c r="B413" s="308">
        <v>3486</v>
      </c>
    </row>
    <row r="414" spans="1:2" x14ac:dyDescent="0.25">
      <c r="A414" s="307">
        <v>43581</v>
      </c>
      <c r="B414" s="308">
        <v>3487</v>
      </c>
    </row>
    <row r="415" spans="1:2" x14ac:dyDescent="0.25">
      <c r="A415" s="307">
        <v>43582</v>
      </c>
      <c r="B415" s="308">
        <v>3488</v>
      </c>
    </row>
    <row r="416" spans="1:2" x14ac:dyDescent="0.25">
      <c r="A416" s="307">
        <v>43583</v>
      </c>
      <c r="B416" s="308">
        <v>3489</v>
      </c>
    </row>
    <row r="417" spans="1:2" x14ac:dyDescent="0.25">
      <c r="A417" s="307">
        <v>43584</v>
      </c>
      <c r="B417" s="308">
        <v>3490</v>
      </c>
    </row>
    <row r="418" spans="1:2" x14ac:dyDescent="0.25">
      <c r="A418" s="307">
        <v>43585</v>
      </c>
      <c r="B418" s="308">
        <v>3491</v>
      </c>
    </row>
    <row r="419" spans="1:2" x14ac:dyDescent="0.25">
      <c r="A419" s="307">
        <v>43586</v>
      </c>
      <c r="B419" s="308">
        <v>3492</v>
      </c>
    </row>
    <row r="420" spans="1:2" x14ac:dyDescent="0.25">
      <c r="A420" s="307">
        <v>43587</v>
      </c>
      <c r="B420" s="308">
        <v>3493</v>
      </c>
    </row>
    <row r="421" spans="1:2" x14ac:dyDescent="0.25">
      <c r="A421" s="307">
        <v>43588</v>
      </c>
      <c r="B421" s="308">
        <v>3494</v>
      </c>
    </row>
    <row r="422" spans="1:2" x14ac:dyDescent="0.25">
      <c r="A422" s="307">
        <v>43589</v>
      </c>
      <c r="B422" s="308">
        <v>3495</v>
      </c>
    </row>
    <row r="423" spans="1:2" x14ac:dyDescent="0.25">
      <c r="A423" s="307">
        <v>43590</v>
      </c>
      <c r="B423" s="308">
        <v>3496</v>
      </c>
    </row>
    <row r="424" spans="1:2" x14ac:dyDescent="0.25">
      <c r="A424" s="307">
        <v>43591</v>
      </c>
      <c r="B424" s="308">
        <v>3497</v>
      </c>
    </row>
    <row r="425" spans="1:2" x14ac:dyDescent="0.25">
      <c r="A425" s="307">
        <v>43592</v>
      </c>
      <c r="B425" s="308">
        <v>3498</v>
      </c>
    </row>
    <row r="426" spans="1:2" x14ac:dyDescent="0.25">
      <c r="A426" s="307">
        <v>43593</v>
      </c>
      <c r="B426" s="308">
        <v>3499</v>
      </c>
    </row>
    <row r="427" spans="1:2" x14ac:dyDescent="0.25">
      <c r="A427" s="307">
        <v>43594</v>
      </c>
      <c r="B427" s="308">
        <v>3500</v>
      </c>
    </row>
    <row r="428" spans="1:2" x14ac:dyDescent="0.25">
      <c r="A428" s="307">
        <v>43595</v>
      </c>
      <c r="B428" s="308">
        <v>3501</v>
      </c>
    </row>
    <row r="429" spans="1:2" x14ac:dyDescent="0.25">
      <c r="A429" s="307">
        <v>43596</v>
      </c>
      <c r="B429" s="308">
        <v>3502</v>
      </c>
    </row>
    <row r="430" spans="1:2" x14ac:dyDescent="0.25">
      <c r="A430" s="307">
        <v>43597</v>
      </c>
      <c r="B430" s="308">
        <v>3503</v>
      </c>
    </row>
    <row r="431" spans="1:2" x14ac:dyDescent="0.25">
      <c r="A431" s="307">
        <v>43598</v>
      </c>
      <c r="B431" s="308">
        <v>3504</v>
      </c>
    </row>
    <row r="432" spans="1:2" x14ac:dyDescent="0.25">
      <c r="A432" s="307">
        <v>43599</v>
      </c>
      <c r="B432" s="308">
        <v>3505</v>
      </c>
    </row>
    <row r="433" spans="1:2" x14ac:dyDescent="0.25">
      <c r="A433" s="307">
        <v>43600</v>
      </c>
      <c r="B433" s="308">
        <v>3506</v>
      </c>
    </row>
    <row r="434" spans="1:2" x14ac:dyDescent="0.25">
      <c r="A434" s="307">
        <v>43601</v>
      </c>
      <c r="B434" s="308">
        <v>3507</v>
      </c>
    </row>
    <row r="435" spans="1:2" x14ac:dyDescent="0.25">
      <c r="A435" s="307">
        <v>43602</v>
      </c>
      <c r="B435" s="308">
        <v>3508</v>
      </c>
    </row>
    <row r="436" spans="1:2" x14ac:dyDescent="0.25">
      <c r="A436" s="307">
        <v>43603</v>
      </c>
      <c r="B436" s="308">
        <v>3509</v>
      </c>
    </row>
    <row r="437" spans="1:2" x14ac:dyDescent="0.25">
      <c r="A437" s="307">
        <v>43604</v>
      </c>
      <c r="B437" s="308">
        <v>3510</v>
      </c>
    </row>
    <row r="438" spans="1:2" x14ac:dyDescent="0.25">
      <c r="A438" s="307">
        <v>43605</v>
      </c>
      <c r="B438" s="308">
        <v>3511</v>
      </c>
    </row>
    <row r="439" spans="1:2" x14ac:dyDescent="0.25">
      <c r="A439" s="307">
        <v>43587</v>
      </c>
      <c r="B439" s="308">
        <v>3484</v>
      </c>
    </row>
    <row r="440" spans="1:2" x14ac:dyDescent="0.25">
      <c r="A440" s="307">
        <v>43588</v>
      </c>
      <c r="B440" s="308">
        <v>3482</v>
      </c>
    </row>
    <row r="441" spans="1:2" x14ac:dyDescent="0.25">
      <c r="A441" s="307">
        <v>43591</v>
      </c>
      <c r="B441" s="308">
        <v>3461</v>
      </c>
    </row>
    <row r="442" spans="1:2" x14ac:dyDescent="0.25">
      <c r="A442" s="307">
        <v>43592</v>
      </c>
      <c r="B442" s="308">
        <v>3472</v>
      </c>
    </row>
    <row r="443" spans="1:2" x14ac:dyDescent="0.25">
      <c r="A443" s="307">
        <v>43593</v>
      </c>
      <c r="B443" s="308">
        <v>3483</v>
      </c>
    </row>
    <row r="444" spans="1:2" x14ac:dyDescent="0.25">
      <c r="A444" s="307">
        <v>43594</v>
      </c>
      <c r="B444" s="308">
        <v>3475</v>
      </c>
    </row>
    <row r="445" spans="1:2" x14ac:dyDescent="0.25">
      <c r="A445" s="307">
        <v>43595</v>
      </c>
      <c r="B445" s="308">
        <v>3462</v>
      </c>
    </row>
    <row r="446" spans="1:2" x14ac:dyDescent="0.25">
      <c r="A446" s="307">
        <v>43598</v>
      </c>
      <c r="B446" s="308">
        <v>3431</v>
      </c>
    </row>
    <row r="447" spans="1:2" x14ac:dyDescent="0.25">
      <c r="A447" s="307">
        <v>43599</v>
      </c>
      <c r="B447" s="308">
        <v>3430</v>
      </c>
    </row>
    <row r="448" spans="1:2" x14ac:dyDescent="0.25">
      <c r="A448" s="307">
        <v>43600</v>
      </c>
      <c r="B448" s="308">
        <v>3421</v>
      </c>
    </row>
    <row r="449" spans="1:2" x14ac:dyDescent="0.25">
      <c r="A449" s="307">
        <v>43601</v>
      </c>
      <c r="B449" s="308">
        <v>3415</v>
      </c>
    </row>
    <row r="450" spans="1:2" x14ac:dyDescent="0.25">
      <c r="A450" s="307">
        <v>43602</v>
      </c>
      <c r="B450" s="308">
        <v>3416</v>
      </c>
    </row>
    <row r="451" spans="1:2" x14ac:dyDescent="0.25">
      <c r="A451" s="307">
        <v>43605</v>
      </c>
      <c r="B451" s="308">
        <v>3421</v>
      </c>
    </row>
    <row r="452" spans="1:2" x14ac:dyDescent="0.25">
      <c r="A452" s="307">
        <v>43606</v>
      </c>
      <c r="B452" s="308">
        <v>3420</v>
      </c>
    </row>
    <row r="453" spans="1:2" x14ac:dyDescent="0.25">
      <c r="A453" s="307">
        <v>43608</v>
      </c>
      <c r="B453" s="308">
        <v>3412</v>
      </c>
    </row>
    <row r="454" spans="1:2" x14ac:dyDescent="0.25">
      <c r="A454" s="307">
        <v>43609</v>
      </c>
      <c r="B454" s="308">
        <v>3414</v>
      </c>
    </row>
    <row r="455" spans="1:2" x14ac:dyDescent="0.25">
      <c r="A455" s="307">
        <v>43612</v>
      </c>
      <c r="B455" s="308">
        <v>3423</v>
      </c>
    </row>
    <row r="456" spans="1:2" x14ac:dyDescent="0.25">
      <c r="A456" s="307">
        <v>43613</v>
      </c>
      <c r="B456" s="308">
        <v>3418</v>
      </c>
    </row>
    <row r="457" spans="1:2" x14ac:dyDescent="0.25">
      <c r="A457" s="307">
        <v>43614</v>
      </c>
      <c r="B457" s="308">
        <v>3415</v>
      </c>
    </row>
    <row r="458" spans="1:2" x14ac:dyDescent="0.25">
      <c r="A458" s="400"/>
      <c r="B458" s="399"/>
    </row>
    <row r="459" spans="1:2" x14ac:dyDescent="0.25">
      <c r="A459" s="400"/>
      <c r="B459" s="399"/>
    </row>
    <row r="460" spans="1:2" x14ac:dyDescent="0.25">
      <c r="A460" s="400"/>
      <c r="B460" s="399"/>
    </row>
    <row r="461" spans="1:2" x14ac:dyDescent="0.25">
      <c r="A461" s="400"/>
      <c r="B461" s="399"/>
    </row>
    <row r="462" spans="1:2" x14ac:dyDescent="0.25">
      <c r="A462" s="400"/>
      <c r="B462" s="399"/>
    </row>
    <row r="463" spans="1:2" x14ac:dyDescent="0.25">
      <c r="A463" s="400"/>
      <c r="B463" s="399"/>
    </row>
    <row r="464" spans="1:2" x14ac:dyDescent="0.25">
      <c r="A464" s="400"/>
      <c r="B464" s="399"/>
    </row>
    <row r="465" spans="1:2" x14ac:dyDescent="0.25">
      <c r="A465" s="400"/>
      <c r="B465" s="399"/>
    </row>
    <row r="466" spans="1:2" x14ac:dyDescent="0.25">
      <c r="A466" s="400"/>
      <c r="B466" s="399"/>
    </row>
    <row r="467" spans="1:2" x14ac:dyDescent="0.25">
      <c r="A467" s="400"/>
      <c r="B467" s="399"/>
    </row>
    <row r="468" spans="1:2" x14ac:dyDescent="0.25">
      <c r="A468" s="400"/>
      <c r="B468" s="399"/>
    </row>
    <row r="469" spans="1:2" x14ac:dyDescent="0.25">
      <c r="A469" s="400"/>
      <c r="B469" s="399"/>
    </row>
    <row r="470" spans="1:2" x14ac:dyDescent="0.25">
      <c r="A470" s="400"/>
      <c r="B470" s="399"/>
    </row>
    <row r="471" spans="1:2" x14ac:dyDescent="0.25">
      <c r="A471" s="400"/>
      <c r="B471" s="399"/>
    </row>
    <row r="472" spans="1:2" x14ac:dyDescent="0.25">
      <c r="A472" s="400"/>
      <c r="B472" s="399"/>
    </row>
    <row r="473" spans="1:2" x14ac:dyDescent="0.25">
      <c r="A473" s="400"/>
      <c r="B473" s="399"/>
    </row>
    <row r="474" spans="1:2" x14ac:dyDescent="0.25">
      <c r="A474" s="400"/>
      <c r="B474" s="399"/>
    </row>
    <row r="475" spans="1:2" x14ac:dyDescent="0.25">
      <c r="A475" s="400"/>
      <c r="B475" s="399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96" activePane="bottomLeft" state="frozen"/>
      <selection pane="bottomLeft" activeCell="B1309" sqref="B1309:B1310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2" t="s">
        <v>749</v>
      </c>
      <c r="B1" s="412"/>
      <c r="C1" s="412"/>
      <c r="D1" s="412"/>
      <c r="E1" s="412"/>
      <c r="F1" s="412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13" t="s">
        <v>750</v>
      </c>
      <c r="C3" s="414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5956.5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10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10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306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5">
        <v>43577</v>
      </c>
      <c r="B1287" s="47">
        <f t="shared" si="55"/>
        <v>7371.5970650757736</v>
      </c>
      <c r="C1287" s="398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5">
        <v>43578</v>
      </c>
      <c r="B1288" s="47">
        <f t="shared" si="55"/>
        <v>7327.5733651124683</v>
      </c>
      <c r="C1288" s="398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5">
        <v>43579</v>
      </c>
      <c r="B1289" s="47">
        <f t="shared" si="55"/>
        <v>7291.9067194968738</v>
      </c>
      <c r="C1289" s="398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5">
        <v>43580</v>
      </c>
      <c r="B1290" s="47">
        <f t="shared" si="55"/>
        <v>7313.1327530343933</v>
      </c>
      <c r="C1290" s="398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5">
        <v>43581</v>
      </c>
      <c r="B1291" s="47">
        <f t="shared" si="55"/>
        <v>7247.6353337252176</v>
      </c>
      <c r="C1291" s="398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5">
        <v>43587</v>
      </c>
      <c r="B1292" s="47">
        <f t="shared" si="55"/>
        <v>7260.5438208185069</v>
      </c>
      <c r="C1292" s="398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5">
        <v>43588</v>
      </c>
      <c r="B1293" s="47">
        <f t="shared" si="55"/>
        <v>7253.6739242954327</v>
      </c>
      <c r="C1293" s="398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5">
        <v>43591</v>
      </c>
      <c r="B1294" s="47">
        <f t="shared" si="55"/>
        <v>7062.9280116725113</v>
      </c>
      <c r="C1294" s="398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5">
        <v>43592</v>
      </c>
      <c r="B1295" s="47">
        <f t="shared" si="55"/>
        <v>7125.3816774216357</v>
      </c>
      <c r="C1295" s="398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5">
        <v>43593</v>
      </c>
      <c r="B1296" s="47">
        <f t="shared" si="55"/>
        <v>7070.7651312163043</v>
      </c>
      <c r="C1296" s="398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5">
        <v>43594</v>
      </c>
      <c r="B1297" s="47">
        <f t="shared" si="55"/>
        <v>6971.8562567283543</v>
      </c>
      <c r="C1297" s="398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5">
        <v>43595</v>
      </c>
      <c r="B1298" s="47">
        <f t="shared" si="55"/>
        <v>7013.8258149157336</v>
      </c>
      <c r="C1298" s="398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5">
        <v>43598</v>
      </c>
      <c r="B1299" s="47">
        <f t="shared" si="55"/>
        <v>6951.1050381095447</v>
      </c>
      <c r="C1299" s="398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5">
        <v>43599</v>
      </c>
      <c r="B1300" s="47">
        <f t="shared" si="55"/>
        <v>6895.4213763864454</v>
      </c>
      <c r="C1300" s="398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5">
        <v>43600</v>
      </c>
      <c r="B1301" s="47">
        <f t="shared" si="55"/>
        <v>6902.7141254532962</v>
      </c>
      <c r="C1301" s="398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5">
        <v>43601</v>
      </c>
      <c r="B1302" s="47">
        <f t="shared" si="55"/>
        <v>6920.7633030922343</v>
      </c>
      <c r="C1302" s="398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5">
        <v>43602</v>
      </c>
      <c r="B1303" s="47">
        <f t="shared" si="55"/>
        <v>6903.1412895759686</v>
      </c>
      <c r="C1303" s="267">
        <v>47900</v>
      </c>
      <c r="D1303" s="47">
        <f t="shared" si="34"/>
        <v>5900.1207603213406</v>
      </c>
      <c r="E1303" s="267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5">
        <v>43605</v>
      </c>
      <c r="B1304" s="47">
        <f t="shared" si="55"/>
        <v>6891.4355583367706</v>
      </c>
      <c r="C1304" s="267">
        <v>47795</v>
      </c>
      <c r="D1304" s="47">
        <f t="shared" si="34"/>
        <v>5890.1158618262998</v>
      </c>
      <c r="E1304" s="267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5">
        <v>43606</v>
      </c>
      <c r="B1305" s="47">
        <f t="shared" si="55"/>
        <v>6905.2991670302299</v>
      </c>
      <c r="C1305" s="267">
        <v>47800</v>
      </c>
      <c r="D1305" s="47">
        <f t="shared" si="34"/>
        <v>5901.9651000258382</v>
      </c>
      <c r="E1305" s="267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5">
        <v>43608</v>
      </c>
      <c r="B1306" s="47">
        <f t="shared" si="55"/>
        <v>6744.7987225235929</v>
      </c>
      <c r="C1306" s="267">
        <v>46800</v>
      </c>
      <c r="D1306" s="47">
        <f t="shared" si="34"/>
        <v>5764.7852329261477</v>
      </c>
      <c r="E1306" s="267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5">
        <v>43609</v>
      </c>
      <c r="B1307" s="47">
        <f>+IF(F1306=0,"",C1306/F1306)</f>
        <v>6744.7987225235929</v>
      </c>
      <c r="C1307" s="267">
        <v>47010</v>
      </c>
      <c r="D1307" s="47">
        <f t="shared" si="34"/>
        <v>5764.7852329261477</v>
      </c>
      <c r="E1307" s="267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5">
        <v>43612</v>
      </c>
      <c r="B1308" s="47">
        <f>+IF(F1307=0,"",C1307/F1307)</f>
        <v>6781.5045678864535</v>
      </c>
      <c r="C1308" s="267">
        <v>47100</v>
      </c>
      <c r="D1308" s="47">
        <f t="shared" si="34"/>
        <v>5796.1577503303024</v>
      </c>
      <c r="E1308" s="267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5">
        <v>43613</v>
      </c>
      <c r="B1309" s="47">
        <f>+IF(F1308=0,"",C1308/F1308)</f>
        <v>6821.0156796468718</v>
      </c>
      <c r="C1309" s="267">
        <v>47230</v>
      </c>
      <c r="D1309" s="47">
        <f t="shared" si="34"/>
        <v>5829.9279313221132</v>
      </c>
      <c r="E1309" s="267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5">
        <v>43614</v>
      </c>
      <c r="B1310" s="47">
        <f>+IF(F1309=0,"",C1309/F1309)</f>
        <v>6825.1050571962014</v>
      </c>
      <c r="C1310" s="267">
        <v>47030</v>
      </c>
      <c r="D1310" s="47">
        <f t="shared" si="34"/>
        <v>5833.4231258087193</v>
      </c>
      <c r="E1310" s="267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46"/>
      <c r="B1311" s="47"/>
      <c r="C1311" s="267"/>
      <c r="D1311" s="47"/>
      <c r="E1311" s="267"/>
      <c r="F1311" s="47"/>
    </row>
    <row r="1312" spans="1:7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00" activePane="bottomLeft" state="frozen"/>
      <selection pane="bottomLeft" activeCell="B1307" sqref="B1307:B1308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5" t="s">
        <v>749</v>
      </c>
      <c r="B1" s="415"/>
      <c r="C1" s="415"/>
      <c r="D1" s="415"/>
      <c r="E1" s="415"/>
      <c r="F1" s="415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13" t="s">
        <v>659</v>
      </c>
      <c r="C3" s="414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5">
        <v>43574</v>
      </c>
      <c r="B1284" s="47">
        <f t="shared" ref="B1284:B1308" si="53">+IF(F1284=0,"",C1284/F1284)</f>
        <v>2469.8064298537665</v>
      </c>
      <c r="C1284" s="47">
        <v>16550</v>
      </c>
      <c r="D1284" s="47">
        <f t="shared" ref="D1284:D1308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1">
        <f>USD_CNY!B1088</f>
        <v>6.9089200000000002</v>
      </c>
      <c r="G1300" s="162">
        <f t="shared" si="52"/>
        <v>75</v>
      </c>
    </row>
    <row r="1301" spans="1:7" x14ac:dyDescent="0.25">
      <c r="A1301" s="225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1">
        <f>USD_CNY!B1089</f>
        <v>6.9388699999999996</v>
      </c>
      <c r="G1301" s="162">
        <f t="shared" ref="G1301:G1308" si="55">+C1300-C1299</f>
        <v>75</v>
      </c>
    </row>
    <row r="1302" spans="1:7" x14ac:dyDescent="0.25">
      <c r="A1302" s="225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1">
        <f>USD_CNY!B1090</f>
        <v>6.9354199999999997</v>
      </c>
      <c r="G1302" s="162">
        <f t="shared" si="55"/>
        <v>50</v>
      </c>
    </row>
    <row r="1303" spans="1:7" x14ac:dyDescent="0.25">
      <c r="A1303" s="225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1">
        <f>USD_CNY!B1091</f>
        <v>6.9222200000000003</v>
      </c>
      <c r="G1303" s="162">
        <f t="shared" si="55"/>
        <v>-50</v>
      </c>
    </row>
    <row r="1304" spans="1:7" x14ac:dyDescent="0.25">
      <c r="A1304" s="225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1">
        <f>USD_CNY!B1092</f>
        <v>6.9386799999999997</v>
      </c>
      <c r="G1304" s="162">
        <f t="shared" si="55"/>
        <v>-150</v>
      </c>
    </row>
    <row r="1305" spans="1:7" x14ac:dyDescent="0.25">
      <c r="A1305" s="225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1">
        <f>USD_CNY!B1093</f>
        <v>6.9320899999999996</v>
      </c>
      <c r="G1305" s="162">
        <f t="shared" si="55"/>
        <v>200</v>
      </c>
    </row>
    <row r="1306" spans="1:7" x14ac:dyDescent="0.25">
      <c r="A1306" s="225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1">
        <f>USD_CNY!B1094</f>
        <v>6.9051299999999998</v>
      </c>
      <c r="G1306" s="162">
        <f t="shared" si="55"/>
        <v>100</v>
      </c>
    </row>
    <row r="1307" spans="1:7" x14ac:dyDescent="0.25">
      <c r="A1307" s="225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1">
        <f>USD_CNY!B1095</f>
        <v>6.9200400000000002</v>
      </c>
      <c r="G1307" s="162">
        <f t="shared" si="55"/>
        <v>0</v>
      </c>
    </row>
    <row r="1308" spans="1:7" x14ac:dyDescent="0.25">
      <c r="A1308" s="225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1">
        <f>USD_CNY!B1096</f>
        <v>6.9332000000000003</v>
      </c>
      <c r="G1308" s="162">
        <f t="shared" si="55"/>
        <v>-100</v>
      </c>
    </row>
    <row r="1309" spans="1:7" x14ac:dyDescent="0.25">
      <c r="A1309" s="201"/>
      <c r="B1309" s="47"/>
      <c r="C1309" s="47"/>
      <c r="D1309" s="47"/>
      <c r="E1309" s="47"/>
      <c r="F1309" s="62"/>
    </row>
    <row r="1310" spans="1:7" x14ac:dyDescent="0.25">
      <c r="A1310" s="201"/>
      <c r="B1310" s="47"/>
      <c r="C1310" s="47"/>
      <c r="D1310" s="47"/>
      <c r="E1310" s="47"/>
      <c r="F1310" s="62"/>
    </row>
    <row r="1311" spans="1:7" x14ac:dyDescent="0.25">
      <c r="A1311" s="201"/>
      <c r="B1311" s="47"/>
      <c r="C1311" s="47"/>
      <c r="D1311" s="47"/>
      <c r="E1311" s="47"/>
      <c r="F1311" s="62"/>
    </row>
    <row r="1312" spans="1:7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tabSelected="1" zoomScale="85" zoomScaleNormal="85" workbookViewId="0">
      <pane ySplit="4" topLeftCell="A1298" activePane="bottomLeft" state="frozen"/>
      <selection pane="bottomLeft" activeCell="B1307" sqref="B1307:B1308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6" t="s">
        <v>749</v>
      </c>
      <c r="B1" s="416"/>
      <c r="C1" s="416"/>
      <c r="D1" s="416"/>
      <c r="E1" s="416"/>
      <c r="F1" s="416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17" t="s">
        <v>752</v>
      </c>
      <c r="C3" s="418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8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 x14ac:dyDescent="0.25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 x14ac:dyDescent="0.25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 x14ac:dyDescent="0.25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 x14ac:dyDescent="0.25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 x14ac:dyDescent="0.25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 x14ac:dyDescent="0.25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 x14ac:dyDescent="0.25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 x14ac:dyDescent="0.25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 x14ac:dyDescent="0.25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 x14ac:dyDescent="0.25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 x14ac:dyDescent="0.25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 x14ac:dyDescent="0.25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 x14ac:dyDescent="0.25">
      <c r="A1295" s="225">
        <v>43594</v>
      </c>
      <c r="B1295" s="20">
        <f t="shared" ref="B1295:B1308" si="53">+IF(F1295=0,"",C1295/F1295)</f>
        <v>517.46652164044701</v>
      </c>
      <c r="C1295" s="384">
        <v>3511</v>
      </c>
      <c r="D1295" s="20">
        <f t="shared" ref="D1295:D1308" si="54"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 x14ac:dyDescent="0.25">
      <c r="A1296" s="225">
        <v>43595</v>
      </c>
      <c r="B1296" s="20">
        <f t="shared" si="53"/>
        <v>515.12643812843737</v>
      </c>
      <c r="C1296" s="384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 x14ac:dyDescent="0.25">
      <c r="A1297" s="225">
        <v>43598</v>
      </c>
      <c r="B1297" s="20">
        <f t="shared" si="53"/>
        <v>514.24484548521991</v>
      </c>
      <c r="C1297" s="384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 x14ac:dyDescent="0.25">
      <c r="A1298" s="225">
        <v>43599</v>
      </c>
      <c r="B1298" s="20">
        <f t="shared" si="53"/>
        <v>517.66498929195518</v>
      </c>
      <c r="C1298" s="257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 x14ac:dyDescent="0.25">
      <c r="A1299" s="225">
        <v>43600</v>
      </c>
      <c r="B1299" s="20">
        <f t="shared" si="53"/>
        <v>514.0381438349508</v>
      </c>
      <c r="C1299" s="257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 x14ac:dyDescent="0.25">
      <c r="A1300" s="225">
        <v>43601</v>
      </c>
      <c r="B1300" s="20">
        <f t="shared" si="53"/>
        <v>512.64881599429521</v>
      </c>
      <c r="C1300" s="257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 x14ac:dyDescent="0.25">
      <c r="A1301" s="225">
        <v>43602</v>
      </c>
      <c r="B1301" s="20">
        <f t="shared" si="53"/>
        <v>506.01251715174004</v>
      </c>
      <c r="C1301" s="257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4">
        <f t="shared" si="52"/>
        <v>-41</v>
      </c>
    </row>
    <row r="1302" spans="1:7" x14ac:dyDescent="0.25">
      <c r="A1302" s="225">
        <v>43605</v>
      </c>
      <c r="B1302" s="20">
        <f t="shared" si="53"/>
        <v>502.96373905261231</v>
      </c>
      <c r="C1302" s="257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4">
        <f t="shared" si="52"/>
        <v>-6</v>
      </c>
    </row>
    <row r="1303" spans="1:7" x14ac:dyDescent="0.25">
      <c r="A1303" s="225">
        <v>43606</v>
      </c>
      <c r="B1303" s="20">
        <f t="shared" si="53"/>
        <v>502.78137445172752</v>
      </c>
      <c r="C1303" s="257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4">
        <f t="shared" si="52"/>
        <v>-3</v>
      </c>
    </row>
    <row r="1304" spans="1:7" x14ac:dyDescent="0.25">
      <c r="A1304" s="225">
        <v>43608</v>
      </c>
      <c r="B1304" s="20">
        <f t="shared" si="53"/>
        <v>504.31797891427891</v>
      </c>
      <c r="C1304" s="257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4">
        <f t="shared" si="52"/>
        <v>4</v>
      </c>
    </row>
    <row r="1305" spans="1:7" x14ac:dyDescent="0.25">
      <c r="A1305" s="225">
        <v>43609</v>
      </c>
      <c r="B1305" s="20">
        <f t="shared" si="53"/>
        <v>505.71578455844627</v>
      </c>
      <c r="C1305" s="257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4">
        <f t="shared" si="52"/>
        <v>18</v>
      </c>
    </row>
    <row r="1306" spans="1:7" x14ac:dyDescent="0.25">
      <c r="A1306" s="225">
        <v>43612</v>
      </c>
      <c r="B1306" s="20">
        <f t="shared" si="53"/>
        <v>506.1965438994589</v>
      </c>
      <c r="C1306" s="257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4">
        <f t="shared" si="52"/>
        <v>0</v>
      </c>
    </row>
    <row r="1307" spans="1:7" x14ac:dyDescent="0.25">
      <c r="A1307" s="225">
        <v>43613</v>
      </c>
      <c r="B1307" s="20">
        <f t="shared" si="53"/>
        <v>506.7247104688833</v>
      </c>
      <c r="C1307" s="257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4">
        <f t="shared" si="52"/>
        <v>-10</v>
      </c>
    </row>
    <row r="1308" spans="1:7" x14ac:dyDescent="0.25">
      <c r="A1308" s="225">
        <v>43614</v>
      </c>
      <c r="B1308" s="20">
        <f t="shared" si="53"/>
        <v>502.02021953630327</v>
      </c>
      <c r="C1308" s="257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4">
        <f t="shared" si="52"/>
        <v>-25</v>
      </c>
    </row>
    <row r="1309" spans="1:7" x14ac:dyDescent="0.25">
      <c r="A1309" s="224"/>
      <c r="B1309" s="20"/>
      <c r="C1309" s="257"/>
      <c r="D1309" s="20"/>
      <c r="E1309" s="20"/>
      <c r="F1309" s="58"/>
    </row>
    <row r="1310" spans="1:7" x14ac:dyDescent="0.25">
      <c r="A1310" s="224"/>
      <c r="B1310" s="20"/>
      <c r="C1310" s="257"/>
      <c r="D1310" s="20"/>
      <c r="E1310" s="20"/>
      <c r="F1310" s="58"/>
    </row>
    <row r="1311" spans="1:7" x14ac:dyDescent="0.25">
      <c r="A1311" s="224"/>
      <c r="B1311" s="20"/>
      <c r="C1311" s="257"/>
      <c r="D1311" s="20"/>
      <c r="E1311" s="20"/>
      <c r="F1311" s="58"/>
    </row>
    <row r="1312" spans="1:7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6"/>
      <c r="B1394" s="99"/>
      <c r="C1394" s="261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5"/>
  <sheetViews>
    <sheetView zoomScale="85" zoomScaleNormal="85" workbookViewId="0">
      <pane ySplit="4" topLeftCell="A1295" activePane="bottomLeft" state="frozen"/>
      <selection pane="bottomLeft" activeCell="E1305" sqref="E1305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2590.0250465426388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305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305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305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 x14ac:dyDescent="0.25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 x14ac:dyDescent="0.25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 x14ac:dyDescent="0.25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 x14ac:dyDescent="0.25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 x14ac:dyDescent="0.25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 x14ac:dyDescent="0.25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 x14ac:dyDescent="0.25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 x14ac:dyDescent="0.25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 x14ac:dyDescent="0.25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 x14ac:dyDescent="0.25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 x14ac:dyDescent="0.25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 x14ac:dyDescent="0.25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 x14ac:dyDescent="0.25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 x14ac:dyDescent="0.25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 x14ac:dyDescent="0.25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 x14ac:dyDescent="0.25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 x14ac:dyDescent="0.25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 x14ac:dyDescent="0.25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 x14ac:dyDescent="0.25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  <row r="1298" spans="1:7" x14ac:dyDescent="0.25">
      <c r="A1298" s="225">
        <v>43602</v>
      </c>
      <c r="B1298" s="3">
        <f t="shared" si="40"/>
        <v>3104.6820631878786</v>
      </c>
      <c r="C1298" s="258">
        <v>21450</v>
      </c>
      <c r="D1298" s="3">
        <f t="shared" si="51"/>
        <v>2653.5744129810928</v>
      </c>
      <c r="E1298" s="258">
        <v>2781</v>
      </c>
      <c r="F1298" s="170">
        <f>USD_CNY!B1088</f>
        <v>6.9089200000000002</v>
      </c>
      <c r="G1298" s="184">
        <f t="shared" si="50"/>
        <v>-150</v>
      </c>
    </row>
    <row r="1299" spans="1:7" x14ac:dyDescent="0.25">
      <c r="A1299" s="225">
        <v>43605</v>
      </c>
      <c r="B1299" s="3">
        <f t="shared" si="40"/>
        <v>3065.3406102146319</v>
      </c>
      <c r="C1299" s="258">
        <v>21270</v>
      </c>
      <c r="D1299" s="3">
        <f t="shared" si="51"/>
        <v>2619.9492394996855</v>
      </c>
      <c r="E1299" s="258">
        <v>2755</v>
      </c>
      <c r="F1299" s="170">
        <f>USD_CNY!B1089</f>
        <v>6.9388699999999996</v>
      </c>
      <c r="G1299" s="184">
        <f t="shared" si="50"/>
        <v>-180</v>
      </c>
    </row>
    <row r="1300" spans="1:7" x14ac:dyDescent="0.25">
      <c r="A1300" s="225">
        <v>43606</v>
      </c>
      <c r="B1300" s="3">
        <f t="shared" si="40"/>
        <v>3048.1210943244969</v>
      </c>
      <c r="C1300" s="258">
        <v>21140</v>
      </c>
      <c r="D1300" s="3">
        <f t="shared" si="51"/>
        <v>2605.2317045508521</v>
      </c>
      <c r="E1300" s="258">
        <v>2705</v>
      </c>
      <c r="F1300" s="170">
        <f>USD_CNY!B1090</f>
        <v>6.9354199999999997</v>
      </c>
      <c r="G1300" s="184">
        <f t="shared" si="50"/>
        <v>-130</v>
      </c>
    </row>
    <row r="1301" spans="1:7" x14ac:dyDescent="0.25">
      <c r="A1301" s="225">
        <v>43608</v>
      </c>
      <c r="B1301" s="3">
        <f t="shared" si="40"/>
        <v>2999.0378809110371</v>
      </c>
      <c r="C1301" s="258">
        <v>20760</v>
      </c>
      <c r="D1301" s="3">
        <f t="shared" si="51"/>
        <v>2563.2802400949035</v>
      </c>
      <c r="E1301" s="258">
        <v>2713</v>
      </c>
      <c r="F1301" s="170">
        <f>USD_CNY!B1091</f>
        <v>6.9222200000000003</v>
      </c>
      <c r="G1301" s="184">
        <f t="shared" si="50"/>
        <v>-380</v>
      </c>
    </row>
    <row r="1302" spans="1:7" x14ac:dyDescent="0.25">
      <c r="A1302" s="225">
        <v>43609</v>
      </c>
      <c r="B1302" s="3">
        <f t="shared" si="40"/>
        <v>2968.864394956966</v>
      </c>
      <c r="C1302" s="258">
        <v>20600</v>
      </c>
      <c r="D1302" s="3">
        <f t="shared" si="51"/>
        <v>2537.4909358606546</v>
      </c>
      <c r="E1302" s="258">
        <v>2668</v>
      </c>
      <c r="F1302" s="170">
        <f>USD_CNY!B1092</f>
        <v>6.9386799999999997</v>
      </c>
      <c r="G1302" s="184">
        <f t="shared" si="50"/>
        <v>-160</v>
      </c>
    </row>
    <row r="1303" spans="1:7" x14ac:dyDescent="0.25">
      <c r="A1303" s="225">
        <v>43612</v>
      </c>
      <c r="B1303" s="3">
        <f t="shared" si="40"/>
        <v>2986.1124134279853</v>
      </c>
      <c r="C1303" s="258">
        <v>20700</v>
      </c>
      <c r="D1303" s="3">
        <f t="shared" si="51"/>
        <v>2552.232831989731</v>
      </c>
      <c r="E1303" s="258">
        <v>2705</v>
      </c>
      <c r="F1303" s="170">
        <f>USD_CNY!B1093</f>
        <v>6.9320899999999996</v>
      </c>
      <c r="G1303" s="184">
        <f t="shared" si="50"/>
        <v>100</v>
      </c>
    </row>
    <row r="1304" spans="1:7" x14ac:dyDescent="0.25">
      <c r="A1304" s="225">
        <v>43613</v>
      </c>
      <c r="B1304" s="3">
        <f t="shared" si="40"/>
        <v>3060.0437645634479</v>
      </c>
      <c r="C1304" s="258">
        <v>21130</v>
      </c>
      <c r="D1304" s="3">
        <f t="shared" si="51"/>
        <v>2615.4220209944001</v>
      </c>
      <c r="E1304" s="258">
        <v>2705</v>
      </c>
      <c r="F1304" s="170">
        <f>USD_CNY!B1094</f>
        <v>6.9051299999999998</v>
      </c>
      <c r="G1304" s="184">
        <f t="shared" si="50"/>
        <v>430</v>
      </c>
    </row>
    <row r="1305" spans="1:7" x14ac:dyDescent="0.25">
      <c r="A1305" s="225">
        <v>43614</v>
      </c>
      <c r="B1305" s="3">
        <f t="shared" si="40"/>
        <v>3030.3293044548873</v>
      </c>
      <c r="C1305" s="258">
        <v>20970</v>
      </c>
      <c r="D1305" s="3">
        <f t="shared" si="51"/>
        <v>2590.0250465426388</v>
      </c>
      <c r="E1305" s="258">
        <v>2738</v>
      </c>
      <c r="F1305" s="170">
        <f>USD_CNY!B1095</f>
        <v>6.9200400000000002</v>
      </c>
      <c r="G1305" s="184">
        <f t="shared" si="50"/>
        <v>-160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2"/>
  <sheetViews>
    <sheetView zoomScale="115" zoomScaleNormal="115" workbookViewId="0">
      <pane ySplit="5" topLeftCell="A842" activePane="bottomLeft" state="frozen"/>
      <selection pane="bottomLeft" activeCell="B851" sqref="B851:B852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52" si="28">+IF(F731=0,"",C731/F731)</f>
        <v>14764.542141360806</v>
      </c>
      <c r="C731" s="288">
        <v>102900</v>
      </c>
      <c r="D731" s="110">
        <f t="shared" ref="D731:D852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52" si="44">+C835-C834</f>
        <v>0</v>
      </c>
    </row>
    <row r="836" spans="1:7" x14ac:dyDescent="0.2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50">
        <v>43602</v>
      </c>
      <c r="B845" s="106">
        <f t="shared" si="28"/>
        <v>14336.538851224213</v>
      </c>
      <c r="C845" s="290">
        <v>99050</v>
      </c>
      <c r="D845" s="106">
        <f t="shared" si="29"/>
        <v>12253.452009593346</v>
      </c>
      <c r="E845" s="290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50">
        <v>43605</v>
      </c>
      <c r="B846" s="106">
        <f t="shared" si="28"/>
        <v>14180.983358961907</v>
      </c>
      <c r="C846" s="290">
        <v>98400</v>
      </c>
      <c r="D846" s="106">
        <f t="shared" si="29"/>
        <v>12120.498597403339</v>
      </c>
      <c r="E846" s="290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50">
        <v>43606</v>
      </c>
      <c r="B847" s="106">
        <f t="shared" si="28"/>
        <v>14260.131325860582</v>
      </c>
      <c r="C847" s="290">
        <v>98900</v>
      </c>
      <c r="D847" s="106">
        <f t="shared" si="29"/>
        <v>12188.146432359474</v>
      </c>
      <c r="E847" s="290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50">
        <v>43608</v>
      </c>
      <c r="B848" s="106">
        <f t="shared" si="28"/>
        <v>14088.68831097538</v>
      </c>
      <c r="C848" s="290">
        <v>97525</v>
      </c>
      <c r="D848" s="106">
        <f t="shared" si="29"/>
        <v>12041.613941004598</v>
      </c>
      <c r="E848" s="290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50">
        <v>43609</v>
      </c>
      <c r="B849" s="106">
        <f t="shared" si="28"/>
        <v>14058.869986798642</v>
      </c>
      <c r="C849" s="290">
        <v>97550</v>
      </c>
      <c r="D849" s="106">
        <f t="shared" si="29"/>
        <v>12016.128193844994</v>
      </c>
      <c r="E849" s="290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50">
        <v>43612</v>
      </c>
      <c r="B850" s="106">
        <f t="shared" si="28"/>
        <v>14519.430647899841</v>
      </c>
      <c r="C850" s="290">
        <v>100650</v>
      </c>
      <c r="D850" s="106">
        <f t="shared" si="29"/>
        <v>12409.769784529779</v>
      </c>
      <c r="E850" s="290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50">
        <v>43613</v>
      </c>
      <c r="B851" s="106">
        <f t="shared" si="28"/>
        <v>14576.119493767677</v>
      </c>
      <c r="C851" s="290">
        <v>100650</v>
      </c>
      <c r="D851" s="106">
        <f t="shared" si="29"/>
        <v>12458.221789545025</v>
      </c>
      <c r="E851" s="290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50">
        <v>43614</v>
      </c>
      <c r="B852" s="106">
        <f t="shared" si="28"/>
        <v>14288.212206865855</v>
      </c>
      <c r="C852" s="290">
        <v>98875</v>
      </c>
      <c r="D852" s="106">
        <f t="shared" si="29"/>
        <v>12212.147185355432</v>
      </c>
      <c r="E852" s="290">
        <v>12235</v>
      </c>
      <c r="F852" s="177">
        <f>USD_CNY!B1095</f>
        <v>6.9200400000000002</v>
      </c>
      <c r="G852" s="106">
        <f t="shared" si="44"/>
        <v>-1775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6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A185" sqref="A185:A186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  <row r="148" spans="1:1" x14ac:dyDescent="0.25">
      <c r="A148" s="350">
        <v>43565</v>
      </c>
    </row>
    <row r="149" spans="1:1" x14ac:dyDescent="0.25">
      <c r="A149" s="350">
        <v>43566</v>
      </c>
    </row>
    <row r="150" spans="1:1" x14ac:dyDescent="0.25">
      <c r="A150" s="350">
        <v>43567</v>
      </c>
    </row>
    <row r="151" spans="1:1" x14ac:dyDescent="0.25">
      <c r="A151" s="350">
        <v>43571</v>
      </c>
    </row>
    <row r="152" spans="1:1" x14ac:dyDescent="0.25">
      <c r="A152" s="350">
        <v>43572</v>
      </c>
    </row>
    <row r="153" spans="1:1" x14ac:dyDescent="0.25">
      <c r="A153" s="350">
        <v>43573</v>
      </c>
    </row>
    <row r="154" spans="1:1" x14ac:dyDescent="0.25">
      <c r="A154" s="350">
        <v>43574</v>
      </c>
    </row>
    <row r="155" spans="1:1" x14ac:dyDescent="0.25">
      <c r="A155" s="350">
        <v>43577</v>
      </c>
    </row>
    <row r="156" spans="1:1" x14ac:dyDescent="0.25">
      <c r="A156" s="350">
        <v>43578</v>
      </c>
    </row>
    <row r="157" spans="1:1" x14ac:dyDescent="0.25">
      <c r="A157" s="350">
        <v>43579</v>
      </c>
    </row>
    <row r="158" spans="1:1" x14ac:dyDescent="0.25">
      <c r="A158" s="350">
        <v>43580</v>
      </c>
    </row>
    <row r="159" spans="1:1" x14ac:dyDescent="0.25">
      <c r="A159" s="350">
        <v>43581</v>
      </c>
    </row>
    <row r="160" spans="1:1" x14ac:dyDescent="0.25">
      <c r="A160" s="350">
        <v>43587</v>
      </c>
    </row>
    <row r="161" spans="1:1" x14ac:dyDescent="0.25">
      <c r="A161" s="350">
        <v>43588</v>
      </c>
    </row>
    <row r="162" spans="1:1" x14ac:dyDescent="0.25">
      <c r="A162" s="350">
        <v>43589</v>
      </c>
    </row>
    <row r="163" spans="1:1" x14ac:dyDescent="0.25">
      <c r="A163" s="350">
        <v>43590</v>
      </c>
    </row>
    <row r="164" spans="1:1" x14ac:dyDescent="0.25">
      <c r="A164" s="350">
        <v>43591</v>
      </c>
    </row>
    <row r="165" spans="1:1" x14ac:dyDescent="0.25">
      <c r="A165" s="350">
        <v>43592</v>
      </c>
    </row>
    <row r="166" spans="1:1" x14ac:dyDescent="0.25">
      <c r="A166" s="350">
        <v>43593</v>
      </c>
    </row>
    <row r="167" spans="1:1" x14ac:dyDescent="0.25">
      <c r="A167" s="350">
        <v>43594</v>
      </c>
    </row>
    <row r="168" spans="1:1" x14ac:dyDescent="0.25">
      <c r="A168" s="350">
        <v>43595</v>
      </c>
    </row>
    <row r="169" spans="1:1" x14ac:dyDescent="0.25">
      <c r="A169" s="350">
        <v>43596</v>
      </c>
    </row>
    <row r="170" spans="1:1" x14ac:dyDescent="0.25">
      <c r="A170" s="350">
        <v>43597</v>
      </c>
    </row>
    <row r="171" spans="1:1" x14ac:dyDescent="0.25">
      <c r="A171" s="350">
        <v>43598</v>
      </c>
    </row>
    <row r="172" spans="1:1" x14ac:dyDescent="0.25">
      <c r="A172" s="350">
        <v>43599</v>
      </c>
    </row>
    <row r="173" spans="1:1" x14ac:dyDescent="0.25">
      <c r="A173" s="350">
        <v>43600</v>
      </c>
    </row>
    <row r="174" spans="1:1" x14ac:dyDescent="0.25">
      <c r="A174" s="350">
        <v>43601</v>
      </c>
    </row>
    <row r="175" spans="1:1" x14ac:dyDescent="0.25">
      <c r="A175" s="350">
        <v>43602</v>
      </c>
    </row>
    <row r="176" spans="1:1" x14ac:dyDescent="0.25">
      <c r="A176" s="350">
        <v>43603</v>
      </c>
    </row>
    <row r="177" spans="1:1" x14ac:dyDescent="0.25">
      <c r="A177" s="350">
        <v>43604</v>
      </c>
    </row>
    <row r="178" spans="1:1" x14ac:dyDescent="0.25">
      <c r="A178" s="350">
        <v>43605</v>
      </c>
    </row>
    <row r="179" spans="1:1" x14ac:dyDescent="0.25">
      <c r="A179" s="350">
        <v>43606</v>
      </c>
    </row>
    <row r="180" spans="1:1" x14ac:dyDescent="0.25">
      <c r="A180" s="350">
        <v>43607</v>
      </c>
    </row>
    <row r="181" spans="1:1" x14ac:dyDescent="0.25">
      <c r="A181" s="350">
        <v>43608</v>
      </c>
    </row>
    <row r="182" spans="1:1" x14ac:dyDescent="0.25">
      <c r="A182" s="350">
        <v>43609</v>
      </c>
    </row>
    <row r="183" spans="1:1" x14ac:dyDescent="0.25">
      <c r="A183" s="350">
        <v>43610</v>
      </c>
    </row>
    <row r="184" spans="1:1" x14ac:dyDescent="0.25">
      <c r="A184" s="350">
        <v>43611</v>
      </c>
    </row>
    <row r="185" spans="1:1" x14ac:dyDescent="0.25">
      <c r="A185" s="350">
        <v>43612</v>
      </c>
    </row>
    <row r="186" spans="1:1" x14ac:dyDescent="0.25">
      <c r="A186" s="350">
        <v>43613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E174" sqref="E174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 x14ac:dyDescent="0.25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 x14ac:dyDescent="0.25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 x14ac:dyDescent="0.25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 x14ac:dyDescent="0.25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 x14ac:dyDescent="0.25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 x14ac:dyDescent="0.25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 x14ac:dyDescent="0.25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 x14ac:dyDescent="0.25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 x14ac:dyDescent="0.25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 x14ac:dyDescent="0.25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 x14ac:dyDescent="0.25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 x14ac:dyDescent="0.25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 x14ac:dyDescent="0.25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 x14ac:dyDescent="0.25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 x14ac:dyDescent="0.25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 x14ac:dyDescent="0.25">
      <c r="A164" s="350">
        <v>43599</v>
      </c>
      <c r="B164" s="357">
        <f t="shared" ref="B164:B174" si="34">+IF(F164=0,"",C164/F164)</f>
        <v>599.6598027558025</v>
      </c>
      <c r="C164" s="389">
        <v>4100</v>
      </c>
      <c r="D164" s="357">
        <f t="shared" ref="D164:D174" si="35"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 x14ac:dyDescent="0.25">
      <c r="A165" s="350">
        <v>43600</v>
      </c>
      <c r="B165" s="357">
        <f t="shared" si="34"/>
        <v>589.78188289325965</v>
      </c>
      <c r="C165" s="389">
        <v>4040</v>
      </c>
      <c r="D165" s="357">
        <f t="shared" si="35"/>
        <v>504.08707939594842</v>
      </c>
      <c r="E165" s="1">
        <v>467</v>
      </c>
      <c r="F165" s="359">
        <f>USD_CNY!B1085</f>
        <v>6.84999</v>
      </c>
    </row>
    <row r="166" spans="1:6" x14ac:dyDescent="0.25">
      <c r="A166" s="350">
        <v>43601</v>
      </c>
      <c r="B166" s="357">
        <f t="shared" si="34"/>
        <v>585.98027683216742</v>
      </c>
      <c r="C166" s="389">
        <v>4040</v>
      </c>
      <c r="D166" s="357">
        <f t="shared" si="35"/>
        <v>500.83784344629697</v>
      </c>
      <c r="E166" s="1">
        <v>468</v>
      </c>
      <c r="F166" s="359">
        <f>USD_CNY!B1086</f>
        <v>6.8944299999999998</v>
      </c>
    </row>
    <row r="167" spans="1:6" x14ac:dyDescent="0.25">
      <c r="A167" s="350">
        <v>43602</v>
      </c>
      <c r="B167" s="357">
        <f t="shared" si="34"/>
        <v>696.43131491450049</v>
      </c>
      <c r="C167" s="389">
        <v>4805</v>
      </c>
      <c r="D167" s="357">
        <f t="shared" si="35"/>
        <v>595.24044009786371</v>
      </c>
      <c r="E167" s="1">
        <v>478</v>
      </c>
      <c r="F167" s="359">
        <f>USD_CNY!B1087</f>
        <v>6.8994600000000004</v>
      </c>
    </row>
    <row r="168" spans="1:6" x14ac:dyDescent="0.25">
      <c r="A168" s="350">
        <v>43605</v>
      </c>
      <c r="B168" s="357">
        <f t="shared" si="34"/>
        <v>593.43573235758993</v>
      </c>
      <c r="C168" s="389">
        <v>4100</v>
      </c>
      <c r="D168" s="357">
        <f t="shared" si="35"/>
        <v>507.21002765605982</v>
      </c>
      <c r="E168" s="1">
        <v>486</v>
      </c>
      <c r="F168" s="359">
        <f>USD_CNY!B1088</f>
        <v>6.9089200000000002</v>
      </c>
    </row>
    <row r="169" spans="1:6" x14ac:dyDescent="0.25">
      <c r="A169" s="350">
        <v>43606</v>
      </c>
      <c r="B169" s="357">
        <f t="shared" si="34"/>
        <v>590.87430662341274</v>
      </c>
      <c r="C169" s="1">
        <v>4100</v>
      </c>
      <c r="D169" s="357">
        <f t="shared" si="35"/>
        <v>505.02077489180579</v>
      </c>
      <c r="E169" s="1">
        <v>485</v>
      </c>
      <c r="F169" s="359">
        <f>USD_CNY!B1089</f>
        <v>6.9388699999999996</v>
      </c>
    </row>
    <row r="170" spans="1:6" x14ac:dyDescent="0.25">
      <c r="A170" s="350">
        <v>43608</v>
      </c>
      <c r="B170" s="357">
        <f t="shared" si="34"/>
        <v>599.09854053539664</v>
      </c>
      <c r="C170" s="389">
        <v>4155</v>
      </c>
      <c r="D170" s="357">
        <f t="shared" si="35"/>
        <v>512.05003464563822</v>
      </c>
      <c r="E170" s="1">
        <v>483</v>
      </c>
      <c r="F170" s="359">
        <f>USD_CNY!B1090</f>
        <v>6.9354199999999997</v>
      </c>
    </row>
    <row r="171" spans="1:6" x14ac:dyDescent="0.25">
      <c r="A171" s="350">
        <v>43609</v>
      </c>
      <c r="B171" s="357">
        <f t="shared" si="34"/>
        <v>598.07402827416638</v>
      </c>
      <c r="C171" s="389">
        <v>4140</v>
      </c>
      <c r="D171" s="357">
        <f t="shared" si="35"/>
        <v>511.17438314031318</v>
      </c>
      <c r="E171" s="1">
        <v>485</v>
      </c>
      <c r="F171" s="359">
        <f>USD_CNY!B1091</f>
        <v>6.9222200000000003</v>
      </c>
    </row>
    <row r="172" spans="1:6" x14ac:dyDescent="0.25">
      <c r="A172" s="350">
        <v>43612</v>
      </c>
      <c r="B172" s="357">
        <f t="shared" si="34"/>
        <v>593.05228083727741</v>
      </c>
      <c r="C172" s="389">
        <v>4115</v>
      </c>
      <c r="D172" s="357">
        <f t="shared" si="35"/>
        <v>506.88229131391233</v>
      </c>
      <c r="E172" s="1">
        <v>484</v>
      </c>
      <c r="F172" s="359">
        <f>USD_CNY!B1092</f>
        <v>6.9386799999999997</v>
      </c>
    </row>
    <row r="173" spans="1:6" x14ac:dyDescent="0.25">
      <c r="A173" s="350">
        <v>43613</v>
      </c>
      <c r="B173" s="357">
        <f t="shared" si="34"/>
        <v>593.6160667273507</v>
      </c>
      <c r="C173" s="389">
        <v>4115</v>
      </c>
      <c r="D173" s="357">
        <f t="shared" si="35"/>
        <v>507.36415959602624</v>
      </c>
      <c r="E173" s="1">
        <v>484</v>
      </c>
      <c r="F173" s="359">
        <f>USD_CNY!B1093</f>
        <v>6.9320899999999996</v>
      </c>
    </row>
    <row r="174" spans="1:6" x14ac:dyDescent="0.25">
      <c r="A174" s="350">
        <v>43614</v>
      </c>
      <c r="B174" s="357">
        <f t="shared" si="34"/>
        <v>594.4855491496902</v>
      </c>
      <c r="C174" s="389">
        <v>4105</v>
      </c>
      <c r="D174" s="357">
        <f t="shared" si="35"/>
        <v>508.1073069655472</v>
      </c>
      <c r="E174" s="1">
        <v>479.5</v>
      </c>
      <c r="F174" s="359">
        <f>USD_CNY!B1094</f>
        <v>6.9051299999999998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2019-05-29T07:33:42Z</dcterms:modified>
</cp:coreProperties>
</file>