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5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66" i="16"/>
  <c r="D166"/>
  <c r="F166"/>
  <c r="B844" i="7"/>
  <c r="D844" s="1"/>
  <c r="F844"/>
  <c r="G844"/>
  <c r="B1297" i="5"/>
  <c r="D1297" s="1"/>
  <c r="F1297"/>
  <c r="G1297"/>
  <c r="B1300" i="4"/>
  <c r="D1300" s="1"/>
  <c r="F1300"/>
  <c r="G1300"/>
  <c r="B1300" i="3"/>
  <c r="D1300"/>
  <c r="F1300"/>
  <c r="G1300"/>
  <c r="B1302" i="2"/>
  <c r="D1302"/>
  <c r="F1302"/>
  <c r="G1302"/>
  <c r="B165" i="16" l="1"/>
  <c r="D165" s="1"/>
  <c r="F165"/>
  <c r="B843" i="7"/>
  <c r="D843" s="1"/>
  <c r="F843"/>
  <c r="G843"/>
  <c r="B1296" i="5"/>
  <c r="D1296" s="1"/>
  <c r="F1296"/>
  <c r="G1296"/>
  <c r="B1299" i="4"/>
  <c r="D1299" s="1"/>
  <c r="F1299"/>
  <c r="G1299"/>
  <c r="B1299" i="3"/>
  <c r="D1299"/>
  <c r="F1299"/>
  <c r="G1299"/>
  <c r="B1301" i="2"/>
  <c r="B1300"/>
  <c r="D1300" s="1"/>
  <c r="D1301"/>
  <c r="F1301"/>
  <c r="G1301"/>
  <c r="F164" i="16"/>
  <c r="B164" s="1"/>
  <c r="D164" s="1"/>
  <c r="F842" i="7"/>
  <c r="B842" s="1"/>
  <c r="D842" s="1"/>
  <c r="G842"/>
  <c r="F1295" i="5"/>
  <c r="B1295" s="1"/>
  <c r="D1295" s="1"/>
  <c r="G1295"/>
  <c r="F1298" i="4"/>
  <c r="B1298" s="1"/>
  <c r="D1298" s="1"/>
  <c r="G1298"/>
  <c r="B1298" i="3"/>
  <c r="D1298" s="1"/>
  <c r="F1298"/>
  <c r="G1298"/>
  <c r="F1300" i="2"/>
  <c r="G1300"/>
  <c r="F163" i="16"/>
  <c r="B163" s="1"/>
  <c r="D163" s="1"/>
  <c r="F841" i="7"/>
  <c r="B841" s="1"/>
  <c r="D841" s="1"/>
  <c r="G841"/>
  <c r="F1294" i="5"/>
  <c r="B1294" s="1"/>
  <c r="D1294" s="1"/>
  <c r="G1294"/>
  <c r="F1297" i="4"/>
  <c r="B1297" s="1"/>
  <c r="D1297" s="1"/>
  <c r="G1297"/>
  <c r="F1297" i="3"/>
  <c r="B1297" s="1"/>
  <c r="D1297" s="1"/>
  <c r="G1297"/>
  <c r="B1299" i="2"/>
  <c r="D1299" s="1"/>
  <c r="F1299"/>
  <c r="G1299"/>
  <c r="F162" i="16" l="1"/>
  <c r="B162" s="1"/>
  <c r="D162" s="1"/>
  <c r="B1293" i="5"/>
  <c r="D1293" s="1"/>
  <c r="F1293"/>
  <c r="G1293"/>
  <c r="G1296" i="4"/>
  <c r="F1296"/>
  <c r="B1296" s="1"/>
  <c r="D1296" s="1"/>
  <c r="F840" i="7"/>
  <c r="B840" s="1"/>
  <c r="D840" s="1"/>
  <c r="G840"/>
  <c r="B1296" i="3"/>
  <c r="D1296" s="1"/>
  <c r="F1296"/>
  <c r="G1296"/>
  <c r="F1298" i="2"/>
  <c r="B1298" s="1"/>
  <c r="D1298" s="1"/>
  <c r="G1298"/>
  <c r="B161" i="16"/>
  <c r="D161" s="1"/>
  <c r="F161"/>
  <c r="B839" i="7"/>
  <c r="D839" s="1"/>
  <c r="F839"/>
  <c r="G839"/>
  <c r="F1292" i="5"/>
  <c r="B1292" s="1"/>
  <c r="D1292" s="1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B837" i="7"/>
  <c r="D837" s="1"/>
  <c r="F837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F1288" i="4"/>
  <c r="B1288" s="1"/>
  <c r="D1288" s="1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B830" i="7"/>
  <c r="D830" s="1"/>
  <c r="F830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F1274" i="2"/>
  <c r="B1274" s="1"/>
  <c r="D1274" s="1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481" i="7"/>
  <c r="D516"/>
  <c r="D534"/>
  <c r="D537"/>
  <c r="D540"/>
  <c r="D547"/>
  <c r="D554"/>
  <c r="D562"/>
  <c r="D570"/>
  <c r="D574"/>
  <c r="D596"/>
  <c r="D602"/>
  <c r="D609"/>
  <c r="D615"/>
  <c r="D621"/>
  <c r="D622"/>
  <c r="D629"/>
  <c r="D417"/>
  <c r="D870" i="5"/>
  <c r="D1006"/>
  <c r="D1015"/>
  <c r="D1029"/>
  <c r="D1043"/>
  <c r="D1046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8"/>
  <c r="G1046" i="4" l="1"/>
  <c r="B1045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<sst xmlns="http://schemas.openxmlformats.org/spreadsheetml/2006/main" count="4599" uniqueCount="1034">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</sst>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8" fontId="46" fillId="0" borderId="3" xfId="1" applyNumberFormat="1" applyFont="1" applyBorder="1" applyAlignment="1">
      <alignment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57596544"/>
        <c:axId val="57606528"/>
      </c:areaChart>
      <c:dateAx>
        <c:axId val="5759654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6065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60652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5965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55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58237312"/>
        <c:axId val="58238848"/>
      </c:areaChart>
      <c:dateAx>
        <c:axId val="5823731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38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238848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373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78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58262656"/>
        <c:axId val="58264192"/>
      </c:areaChart>
      <c:dateAx>
        <c:axId val="5826265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4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26419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26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63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58304384"/>
        <c:axId val="58305920"/>
      </c:areaChart>
      <c:dateAx>
        <c:axId val="583043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05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305920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043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58362880"/>
        <c:axId val="58372864"/>
      </c:areaChart>
      <c:dateAx>
        <c:axId val="5836288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372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3728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628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58413056"/>
        <c:axId val="58414592"/>
      </c:areaChart>
      <c:dateAx>
        <c:axId val="5841305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1459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8414592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130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59720064"/>
        <c:axId val="59721600"/>
      </c:areaChart>
      <c:dateAx>
        <c:axId val="5972006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9721600"/>
        <c:crosses val="autoZero"/>
        <c:auto val="1"/>
        <c:lblOffset val="100"/>
        <c:baseTimeUnit val="days"/>
      </c:dateAx>
      <c:valAx>
        <c:axId val="5972160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972006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85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59745792"/>
        <c:axId val="59747328"/>
      </c:areaChart>
      <c:dateAx>
        <c:axId val="597457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9747328"/>
        <c:crosses val="autoZero"/>
        <c:auto val="1"/>
        <c:lblOffset val="100"/>
        <c:baseTimeUnit val="days"/>
      </c:dateAx>
      <c:valAx>
        <c:axId val="597473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9745792"/>
        <c:crosses val="autoZero"/>
        <c:crossBetween val="midCat"/>
      </c:valAx>
    </c:plotArea>
    <c:plotVisOnly val="1"/>
    <c:dispBlanksAs val="zero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1016704"/>
        <c:axId val="61034880"/>
      </c:areaChart>
      <c:dateAx>
        <c:axId val="610167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34880"/>
        <c:crosses val="autoZero"/>
        <c:auto val="1"/>
        <c:lblOffset val="100"/>
        <c:baseTimeUnit val="days"/>
      </c:dateAx>
      <c:valAx>
        <c:axId val="6103488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16704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61260544"/>
        <c:axId val="61262080"/>
      </c:areaChart>
      <c:dateAx>
        <c:axId val="612605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262080"/>
        <c:crosses val="autoZero"/>
        <c:auto val="1"/>
        <c:lblOffset val="100"/>
        <c:baseTimeUnit val="days"/>
      </c:dateAx>
      <c:valAx>
        <c:axId val="6126208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260544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61093760"/>
        <c:axId val="61095296"/>
      </c:lineChart>
      <c:dateAx>
        <c:axId val="6109376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95296"/>
        <c:crosses val="autoZero"/>
        <c:auto val="1"/>
        <c:lblOffset val="100"/>
        <c:baseTimeUnit val="days"/>
      </c:dateAx>
      <c:valAx>
        <c:axId val="6109529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93760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57613696"/>
        <c:axId val="57644160"/>
      </c:areaChart>
      <c:dateAx>
        <c:axId val="5761369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64416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76441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136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61276160"/>
        <c:axId val="61277696"/>
      </c:areaChart>
      <c:dateAx>
        <c:axId val="612761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1277696"/>
        <c:crosses val="autoZero"/>
        <c:auto val="1"/>
        <c:lblOffset val="100"/>
        <c:baseTimeUnit val="days"/>
      </c:dateAx>
      <c:valAx>
        <c:axId val="6127769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276160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61314176"/>
        <c:axId val="61315712"/>
      </c:areaChart>
      <c:dateAx>
        <c:axId val="613141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1315712"/>
        <c:crosses val="autoZero"/>
        <c:auto val="1"/>
        <c:lblOffset val="100"/>
        <c:baseTimeUnit val="days"/>
      </c:dateAx>
      <c:valAx>
        <c:axId val="6131571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314176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61540608"/>
        <c:axId val="61554688"/>
      </c:barChart>
      <c:dateAx>
        <c:axId val="615406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54688"/>
        <c:crosses val="autoZero"/>
        <c:auto val="1"/>
        <c:lblOffset val="100"/>
        <c:baseTimeUnit val="days"/>
      </c:dateAx>
      <c:valAx>
        <c:axId val="615546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40608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65290624"/>
        <c:axId val="65292160"/>
      </c:areaChart>
      <c:dateAx>
        <c:axId val="6529062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65292160"/>
        <c:crosses val="autoZero"/>
        <c:auto val="1"/>
        <c:lblOffset val="100"/>
        <c:baseTimeUnit val="days"/>
      </c:dateAx>
      <c:valAx>
        <c:axId val="6529216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29062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65320448"/>
        <c:axId val="65321984"/>
      </c:areaChart>
      <c:dateAx>
        <c:axId val="653204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321984"/>
        <c:crosses val="autoZero"/>
        <c:auto val="1"/>
        <c:lblOffset val="100"/>
        <c:baseTimeUnit val="days"/>
      </c:dateAx>
      <c:valAx>
        <c:axId val="65321984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320448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61641856"/>
        <c:axId val="61643392"/>
      </c:lineChart>
      <c:catAx>
        <c:axId val="616418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643392"/>
        <c:crosses val="autoZero"/>
        <c:auto val="1"/>
        <c:lblAlgn val="ctr"/>
        <c:lblOffset val="100"/>
      </c:catAx>
      <c:valAx>
        <c:axId val="61643392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64185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65349888"/>
        <c:axId val="65359872"/>
      </c:lineChart>
      <c:dateAx>
        <c:axId val="653498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359872"/>
        <c:crosses val="autoZero"/>
        <c:auto val="1"/>
        <c:lblOffset val="100"/>
        <c:baseTimeUnit val="days"/>
      </c:dateAx>
      <c:valAx>
        <c:axId val="653598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349888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65576960"/>
        <c:axId val="65578496"/>
      </c:areaChart>
      <c:dateAx>
        <c:axId val="655769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578496"/>
        <c:crosses val="autoZero"/>
        <c:auto val="1"/>
        <c:lblOffset val="100"/>
        <c:baseTimeUnit val="days"/>
      </c:dateAx>
      <c:valAx>
        <c:axId val="6557849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57696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65877120"/>
        <c:axId val="65878656"/>
      </c:areaChart>
      <c:dateAx>
        <c:axId val="658771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878656"/>
        <c:crosses val="autoZero"/>
        <c:auto val="1"/>
        <c:lblOffset val="100"/>
        <c:baseTimeUnit val="days"/>
      </c:dateAx>
      <c:valAx>
        <c:axId val="6587865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877120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65902848"/>
        <c:axId val="65916928"/>
      </c:lineChart>
      <c:dateAx>
        <c:axId val="6590284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16928"/>
        <c:crosses val="autoZero"/>
        <c:auto val="1"/>
        <c:lblOffset val="100"/>
        <c:baseTimeUnit val="days"/>
      </c:dateAx>
      <c:valAx>
        <c:axId val="659169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0284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891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57667968"/>
        <c:axId val="57669504"/>
      </c:areaChart>
      <c:dateAx>
        <c:axId val="5766796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69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669504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679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67318912"/>
        <c:axId val="67320448"/>
      </c:areaChart>
      <c:dateAx>
        <c:axId val="6731891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67320448"/>
        <c:crosses val="autoZero"/>
        <c:auto val="1"/>
        <c:lblOffset val="100"/>
        <c:baseTimeUnit val="days"/>
      </c:dateAx>
      <c:valAx>
        <c:axId val="6732044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318912"/>
        <c:crosses val="autoZero"/>
        <c:crossBetween val="midCat"/>
      </c:valAx>
    </c:plotArea>
    <c:plotVisOnly val="1"/>
    <c:dispBlanksAs val="zero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81321344"/>
        <c:axId val="65406080"/>
      </c:areaChart>
      <c:dateAx>
        <c:axId val="813213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406080"/>
        <c:crosses val="autoZero"/>
        <c:auto val="1"/>
        <c:lblOffset val="100"/>
        <c:baseTimeUnit val="days"/>
      </c:dateAx>
      <c:valAx>
        <c:axId val="6540608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321344"/>
        <c:crosses val="autoZero"/>
        <c:crossBetween val="midCat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65434368"/>
        <c:axId val="65435904"/>
      </c:lineChart>
      <c:dateAx>
        <c:axId val="654343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435904"/>
        <c:crosses val="autoZero"/>
        <c:auto val="1"/>
        <c:lblOffset val="100"/>
        <c:baseTimeUnit val="days"/>
      </c:dateAx>
      <c:valAx>
        <c:axId val="654359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43436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81955840"/>
        <c:axId val="81961728"/>
      </c:areaChart>
      <c:dateAx>
        <c:axId val="819558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961728"/>
        <c:crosses val="autoZero"/>
        <c:auto val="1"/>
        <c:lblOffset val="100"/>
        <c:baseTimeUnit val="days"/>
      </c:dateAx>
      <c:valAx>
        <c:axId val="8196172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955840"/>
        <c:crosses val="autoZero"/>
        <c:crossBetween val="midCat"/>
        <c:minorUnit val="1.0000000000000173E-4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81789696"/>
        <c:axId val="81791232"/>
      </c:areaChart>
      <c:dateAx>
        <c:axId val="817896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791232"/>
        <c:crosses val="autoZero"/>
        <c:auto val="1"/>
        <c:lblOffset val="100"/>
        <c:baseTimeUnit val="days"/>
      </c:dateAx>
      <c:valAx>
        <c:axId val="81791232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89696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81819904"/>
        <c:axId val="81825792"/>
      </c:areaChart>
      <c:dateAx>
        <c:axId val="818199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825792"/>
        <c:crosses val="autoZero"/>
        <c:auto val="1"/>
        <c:lblOffset val="100"/>
        <c:baseTimeUnit val="days"/>
      </c:dateAx>
      <c:valAx>
        <c:axId val="81825792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819904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63849600"/>
        <c:axId val="63851136"/>
      </c:areaChart>
      <c:dateAx>
        <c:axId val="6384960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851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385113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8496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543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58021760"/>
        <c:axId val="58023296"/>
      </c:areaChart>
      <c:dateAx>
        <c:axId val="58021760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023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23296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21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66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58051200"/>
        <c:axId val="58057088"/>
      </c:areaChart>
      <c:catAx>
        <c:axId val="580512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7088"/>
        <c:crosses val="autoZero"/>
        <c:auto val="1"/>
        <c:lblAlgn val="ctr"/>
        <c:lblOffset val="100"/>
      </c:catAx>
      <c:valAx>
        <c:axId val="580570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12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23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57945472"/>
        <c:axId val="57951360"/>
      </c:areaChart>
      <c:dateAx>
        <c:axId val="5794547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95136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7951360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9454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58152448"/>
        <c:axId val="58153984"/>
      </c:lineChart>
      <c:dateAx>
        <c:axId val="5815244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53984"/>
        <c:crosses val="autoZero"/>
        <c:auto val="1"/>
        <c:lblOffset val="100"/>
        <c:baseTimeUnit val="days"/>
      </c:dateAx>
      <c:valAx>
        <c:axId val="5815398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524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58174464"/>
        <c:axId val="58192640"/>
      </c:lineChart>
      <c:dateAx>
        <c:axId val="5817446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2640"/>
        <c:crosses val="autoZero"/>
        <c:auto val="1"/>
        <c:lblOffset val="100"/>
        <c:baseTimeUnit val="days"/>
      </c:dateAx>
      <c:valAx>
        <c:axId val="5819264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7446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L8" sqref="L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7" t="s">
        <v>1017</v>
      </c>
      <c r="B1" s="407"/>
      <c r="C1" s="407"/>
      <c r="D1" s="407"/>
      <c r="E1" s="407"/>
      <c r="F1" s="407"/>
      <c r="G1" s="407"/>
      <c r="H1" s="407"/>
      <c r="I1" s="407"/>
      <c r="J1" s="157"/>
      <c r="K1" s="338"/>
      <c r="L1" s="197"/>
      <c r="M1" s="158"/>
    </row>
    <row r="2" spans="1:13">
      <c r="A2" s="408" t="s">
        <v>21</v>
      </c>
      <c r="B2" s="408"/>
      <c r="C2" s="408"/>
      <c r="D2" s="408"/>
      <c r="E2" s="181">
        <v>43601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47815</v>
      </c>
      <c r="E5" s="328">
        <f>+IF(ISERROR(VLOOKUP($E$2,Cu!$A$5:$H$1642,7,0)),0,VLOOKUP($E$2,Cu!$A$5:$H$1642,7,0))</f>
        <v>190</v>
      </c>
      <c r="F5" s="327" t="s">
        <v>3</v>
      </c>
      <c r="G5" s="326">
        <f>+IF(ISERROR(VLOOKUP($E$2,Cu!$A$5:$H$1642,2,0)),0,VLOOKUP($E$2,Cu!$A$5:$H$1642,2,0))</f>
        <v>6920.7633030922343</v>
      </c>
      <c r="H5" s="326">
        <f>+IF(ISERROR(VLOOKUP($E$2,Cu!$A$5:$H$1642,4,0)),0,VLOOKUP($E$2,Cu!$A$5:$H$1642,4,0))</f>
        <v>5915.1823103352435</v>
      </c>
      <c r="I5" s="326">
        <f>+IF(ISERROR(VLOOKUP($E$2,Cu!$A$5:$H$1999,5,0)),0,VLOOKUP($E$2,Cu!$A$5:$H$1999,5,0))</f>
        <v>6002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16150</v>
      </c>
      <c r="E6" s="328">
        <f>+IF(ISERROR(VLOOKUP($E$2,Pb!$A$5:$H$1987,7,0)),0,VLOOKUP($E$2,Pb!$A$5:$H$1987,7,0))</f>
        <v>75</v>
      </c>
      <c r="F6" s="327" t="s">
        <v>3</v>
      </c>
      <c r="G6" s="326">
        <f>+IF(ISERROR(VLOOKUP($E$2,Pb!$A$5:$H$1987,2,0)),0,VLOOKUP($E$2,Pb!$A$5:$H$1987,2,0))</f>
        <v>2337.5578237987993</v>
      </c>
      <c r="H6" s="326">
        <f>+IF(ISERROR(VLOOKUP($E$2,Pb!$A$5:$H$1987,4,0)),0,VLOOKUP($E$2,Pb!$A$5:$H$1987,4,0))</f>
        <v>1997.9126699135038</v>
      </c>
      <c r="I6" s="326">
        <f>+IF(ISERROR(VLOOKUP($E$2,Pb!$A$5:$H$1987,5,0)),0,VLOOKUP($E$2,Pb!$A$5:$H$1987,5,0))</f>
        <v>1780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3537</v>
      </c>
      <c r="E7" s="328">
        <f>+IF(ISERROR(VLOOKUP($E$2,Ag!$A$5:$H$1986,7,0)),0,VLOOKUP($E$2,Ag!$A$5:$H$1986,7,0))</f>
        <v>-7</v>
      </c>
      <c r="F7" s="327" t="s">
        <v>6</v>
      </c>
      <c r="G7" s="326">
        <f>+IF(ISERROR(VLOOKUP($E$2,Ag!$A$5:$H$1517,2,0)),0,VLOOKUP($E$2,Ag!$A$5:$H$1517,2,0))</f>
        <v>512.64881599429521</v>
      </c>
      <c r="H7" s="326">
        <f>+IF(ISERROR(VLOOKUP($E$2,Ag!$A$5:$H$1517,4,0)),0,VLOOKUP($E$2,Ag!$A$5:$H$1517,4,0))</f>
        <v>438.16138119170535</v>
      </c>
      <c r="I7" s="326">
        <f>+IF(ISERROR(VLOOKUP($E$2,Ag!$A$5:$H$1517,5,0)),0,VLOOKUP($E$2,Ag!$A$5:$H$1517,5,0))</f>
        <v>474.54500000000002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21600</v>
      </c>
      <c r="E8" s="328">
        <f>+IF(ISERROR(VLOOKUP($E$2,Zn!$A$5:$H$2994,7,0)),0,VLOOKUP($E$2,Zn!$A$5:$H$2994,7,0))</f>
        <v>150</v>
      </c>
      <c r="F8" s="327" t="s">
        <v>3</v>
      </c>
      <c r="G8" s="326">
        <f>+IF(ISERROR(VLOOKUP($E$2,Zn!$A$5:$H$2994,2,0)),0,VLOOKUP($E$2,Zn!$A$5:$H$2994,2,0))</f>
        <v>3130.6797923315735</v>
      </c>
      <c r="H8" s="326">
        <f>+IF(ISERROR(VLOOKUP($E$2,Zn!$A$5:$H$2994,4,0)),0,VLOOKUP($E$2,Zn!$A$5:$H$2994,4,0))</f>
        <v>2675.7946943004904</v>
      </c>
      <c r="I8" s="326">
        <f>+IF(ISERROR(VLOOKUP($E$2,Zn!$A$5:$H$2994,5,0)),0,VLOOKUP($E$2,Zn!$A$5:$H$2994,5,0))</f>
        <v>2730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98925</v>
      </c>
      <c r="E9" s="328">
        <f>+IF(ISERROR(VLOOKUP($E$2,Ni!$A$6:$H$2996,7,0)),0,VLOOKUP($E$2,Ni!$A$6:$H$2996,7,0))</f>
        <v>475</v>
      </c>
      <c r="F9" s="327" t="s">
        <v>3</v>
      </c>
      <c r="G9" s="326">
        <f>+IF(ISERROR(VLOOKUP($E$2,Ni!$A$6:$H$2996,2,0)),0,VLOOKUP($E$2,Ni!$A$6:$H$2996,2,0))</f>
        <v>14338.078632240784</v>
      </c>
      <c r="H9" s="326">
        <f>+IF(ISERROR(VLOOKUP($E$2,Ni!$A$6:$H$2996,4,0)),0,VLOOKUP($E$2,Ni!$A$6:$H$2996,4,0))</f>
        <v>12254.76806174426</v>
      </c>
      <c r="I9" s="326">
        <f>+IF(ISERROR(VLOOKUP($E$2,Ni!$A$6:$H$2996,5,0)),0,VLOOKUP($E$2,Ni!$A$6:$H$2996,5,0))</f>
        <v>11930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4040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585.98027683216742</v>
      </c>
      <c r="H11" s="326">
        <f>+IF(ISERROR(VLOOKUP($E$2,Steel!$A$6:$H$2995,4,0)),0,VLOOKUP($E$2,Steel!$A$6:$H$2995,4,0))</f>
        <v>500.83784344629697</v>
      </c>
      <c r="I11" s="355">
        <f>+IF(ISERROR(VLOOKUP($E$2,Steel!$A$6:$H$2995,5,0)),0,VLOOKUP($E$2,Steel!$A$6:$H$2995,5,0))</f>
        <v>468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43601</v>
      </c>
      <c r="C15" s="182" t="s">
        <v>1002</v>
      </c>
      <c r="D15" s="192">
        <f>+IF(ISERROR(VLOOKUP($E$2,'CNY-VND'!$A$4:$B$500,2,0)),0,VLOOKUP($E$2,'CNY-VND'!$A$4:$B$500,2,0))</f>
        <v>3507</v>
      </c>
      <c r="E15" s="409" t="s">
        <v>1000</v>
      </c>
      <c r="F15" s="409"/>
      <c r="G15" s="409"/>
      <c r="H15" s="409"/>
      <c r="I15" s="409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23345</v>
      </c>
      <c r="E16" s="409" t="s">
        <v>1003</v>
      </c>
      <c r="F16" s="409"/>
      <c r="G16" s="409"/>
      <c r="H16" s="409"/>
      <c r="I16" s="409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6.9089200000000002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10" t="s">
        <v>17</v>
      </c>
      <c r="B18" s="410"/>
      <c r="C18" s="410"/>
      <c r="D18" s="410"/>
      <c r="E18" s="410"/>
      <c r="F18" s="410"/>
      <c r="G18" s="410"/>
      <c r="H18" s="410"/>
      <c r="I18" s="410"/>
    </row>
    <row r="19" spans="1:12" ht="15.75" customHeight="1">
      <c r="A19" s="404" t="s">
        <v>656</v>
      </c>
      <c r="B19" s="405"/>
      <c r="C19" s="404" t="s">
        <v>18</v>
      </c>
      <c r="D19" s="406"/>
      <c r="E19" s="406"/>
      <c r="F19" s="406"/>
      <c r="G19" s="406"/>
      <c r="H19" s="406"/>
      <c r="I19" s="406"/>
    </row>
    <row r="34" spans="1:12" ht="15" customHeight="1">
      <c r="A34" s="402" t="s">
        <v>657</v>
      </c>
      <c r="B34" s="402"/>
      <c r="C34" s="403" t="s">
        <v>4</v>
      </c>
      <c r="D34" s="403"/>
      <c r="E34" s="403"/>
      <c r="F34" s="403"/>
      <c r="G34" s="403"/>
      <c r="H34" s="403"/>
      <c r="I34" s="403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2" t="s">
        <v>705</v>
      </c>
      <c r="B49" s="402"/>
      <c r="C49" s="403" t="s">
        <v>706</v>
      </c>
      <c r="D49" s="403"/>
      <c r="E49" s="403"/>
      <c r="F49" s="403"/>
      <c r="G49" s="403"/>
      <c r="H49" s="403"/>
      <c r="I49" s="403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2" t="s">
        <v>721</v>
      </c>
      <c r="B67" s="402"/>
      <c r="C67" s="403" t="s">
        <v>722</v>
      </c>
      <c r="D67" s="403"/>
      <c r="E67" s="403"/>
      <c r="F67" s="403"/>
      <c r="G67" s="403"/>
      <c r="H67" s="403"/>
      <c r="I67" s="403"/>
    </row>
    <row r="82" spans="1:9">
      <c r="A82" s="402" t="s">
        <v>759</v>
      </c>
      <c r="B82" s="402"/>
      <c r="C82" s="403" t="s">
        <v>760</v>
      </c>
      <c r="D82" s="403"/>
      <c r="E82" s="403"/>
      <c r="F82" s="403"/>
      <c r="G82" s="403"/>
      <c r="H82" s="403"/>
      <c r="I82" s="403"/>
    </row>
    <row r="100" spans="1:9">
      <c r="A100" s="401" t="s">
        <v>1027</v>
      </c>
      <c r="B100" s="401"/>
      <c r="C100" s="401"/>
      <c r="D100" s="401"/>
      <c r="E100" s="401"/>
      <c r="F100" s="401"/>
      <c r="G100" s="401"/>
      <c r="H100" s="401"/>
      <c r="I100" s="401"/>
    </row>
    <row r="115" spans="1:9">
      <c r="A115" s="401" t="s">
        <v>1028</v>
      </c>
      <c r="B115" s="401"/>
      <c r="C115" s="401"/>
      <c r="D115" s="401"/>
      <c r="E115" s="401"/>
      <c r="F115" s="401"/>
      <c r="G115" s="401"/>
      <c r="H115" s="401"/>
      <c r="I115" s="401"/>
    </row>
    <row r="128" spans="1:9">
      <c r="A128" s="401" t="s">
        <v>1005</v>
      </c>
      <c r="B128" s="401"/>
      <c r="C128" s="401"/>
      <c r="D128" s="401"/>
      <c r="E128" s="401"/>
      <c r="F128" s="401"/>
      <c r="G128" s="401"/>
      <c r="H128" s="401"/>
      <c r="I128" s="40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F1091" sqref="F1091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9" t="s">
        <v>1018</v>
      </c>
      <c r="B1" s="420"/>
      <c r="C1" s="420"/>
      <c r="D1" s="420"/>
      <c r="E1" s="420"/>
      <c r="F1" s="420"/>
      <c r="G1" s="420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225">
        <v>43595</v>
      </c>
      <c r="B1084" s="341">
        <v>6.8372099999999998</v>
      </c>
    </row>
    <row r="1085" spans="1:2">
      <c r="A1085" s="225">
        <v>43598</v>
      </c>
      <c r="B1085" s="341">
        <v>6.84999</v>
      </c>
    </row>
    <row r="1086" spans="1:2">
      <c r="A1086" s="225">
        <v>43599</v>
      </c>
      <c r="B1086" s="341">
        <v>6.8944299999999998</v>
      </c>
    </row>
    <row r="1087" spans="1:2">
      <c r="A1087" s="225">
        <v>43600</v>
      </c>
      <c r="B1087" s="341">
        <v>6.8994600000000004</v>
      </c>
    </row>
    <row r="1088" spans="1:2">
      <c r="A1088" s="225">
        <v>43601</v>
      </c>
      <c r="B1088" s="341">
        <v>6.9089200000000002</v>
      </c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9" activePane="bottomLeft" state="frozen"/>
      <selection pane="bottomLeft" activeCell="F568" sqref="F568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390">
        <v>43595</v>
      </c>
      <c r="B565" s="333">
        <v>23405</v>
      </c>
    </row>
    <row r="566" spans="1:2" ht="15.75">
      <c r="A566" s="390">
        <v>43598</v>
      </c>
      <c r="B566" s="333">
        <v>23375</v>
      </c>
    </row>
    <row r="567" spans="1:2" ht="15.75">
      <c r="A567" s="390">
        <v>43599</v>
      </c>
      <c r="B567" s="333">
        <v>23430</v>
      </c>
    </row>
    <row r="568" spans="1:2" ht="15.75">
      <c r="A568" s="390">
        <v>43600</v>
      </c>
      <c r="B568" s="333">
        <v>23400</v>
      </c>
    </row>
    <row r="569" spans="1:2" ht="15.75">
      <c r="A569" s="390">
        <v>43601</v>
      </c>
      <c r="B569" s="333">
        <v>23345</v>
      </c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0"/>
  <sheetViews>
    <sheetView workbookViewId="0">
      <pane ySplit="3" topLeftCell="A432" activePane="bottomLeft" state="frozen"/>
      <selection pane="bottomLeft" activeCell="F450" sqref="F450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1" t="s">
        <v>1016</v>
      </c>
      <c r="B1" s="422"/>
      <c r="C1" s="422"/>
      <c r="D1" s="422"/>
      <c r="E1" s="422"/>
      <c r="F1" s="422"/>
      <c r="G1" s="422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07">
        <v>43595</v>
      </c>
      <c r="B445" s="308">
        <v>3462</v>
      </c>
    </row>
    <row r="446" spans="1:2">
      <c r="A446" s="307">
        <v>43598</v>
      </c>
      <c r="B446" s="308">
        <v>3431</v>
      </c>
    </row>
    <row r="447" spans="1:2">
      <c r="A447" s="307">
        <v>43599</v>
      </c>
      <c r="B447" s="308">
        <v>3430</v>
      </c>
    </row>
    <row r="448" spans="1:2">
      <c r="A448" s="307">
        <v>43600</v>
      </c>
      <c r="B448" s="308">
        <v>3421</v>
      </c>
    </row>
    <row r="449" spans="1:2">
      <c r="A449" s="307">
        <v>43601</v>
      </c>
      <c r="B449" s="308">
        <v>3415</v>
      </c>
    </row>
    <row r="450" spans="1:2">
      <c r="A450" s="399"/>
      <c r="B450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93" activePane="bottomLeft" state="frozen"/>
      <selection pane="bottomLeft" activeCell="E1302" sqref="E1302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1" t="s">
        <v>749</v>
      </c>
      <c r="B1" s="411"/>
      <c r="C1" s="411"/>
      <c r="D1" s="411"/>
      <c r="E1" s="411"/>
      <c r="F1" s="411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2" t="s">
        <v>750</v>
      </c>
      <c r="C3" s="413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6002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02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02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302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400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400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400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400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400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400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400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400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400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400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267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5">
        <v>43595</v>
      </c>
      <c r="B1298" s="47">
        <f t="shared" si="55"/>
        <v>7013.8258149157336</v>
      </c>
      <c r="C1298" s="267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5">
        <v>43598</v>
      </c>
      <c r="B1299" s="47">
        <f t="shared" si="55"/>
        <v>6951.1050381095447</v>
      </c>
      <c r="C1299" s="267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225">
        <v>43599</v>
      </c>
      <c r="B1300" s="47">
        <f t="shared" si="55"/>
        <v>6895.4213763864454</v>
      </c>
      <c r="C1300" s="267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>
      <c r="A1301" s="225">
        <v>43600</v>
      </c>
      <c r="B1301" s="47">
        <f t="shared" si="55"/>
        <v>6902.7141254532962</v>
      </c>
      <c r="C1301" s="267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>
      <c r="A1302" s="225">
        <v>43601</v>
      </c>
      <c r="B1302" s="47">
        <f t="shared" si="55"/>
        <v>6920.7633030922343</v>
      </c>
      <c r="C1302" s="267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>
      <c r="A1303" s="46"/>
      <c r="B1303" s="47"/>
      <c r="C1303" s="267"/>
      <c r="D1303" s="47"/>
      <c r="E1303" s="267"/>
      <c r="F1303" s="47"/>
    </row>
    <row r="1304" spans="1:7">
      <c r="A1304" s="46"/>
      <c r="B1304" s="47"/>
      <c r="C1304" s="267"/>
      <c r="D1304" s="47"/>
      <c r="E1304" s="267"/>
      <c r="F1304" s="47"/>
    </row>
    <row r="1305" spans="1:7">
      <c r="A1305" s="46"/>
      <c r="B1305" s="47"/>
      <c r="C1305" s="267"/>
      <c r="D1305" s="47"/>
      <c r="E1305" s="267"/>
      <c r="F1305" s="47"/>
    </row>
    <row r="1306" spans="1:7">
      <c r="A1306" s="46"/>
      <c r="B1306" s="47"/>
      <c r="C1306" s="267"/>
      <c r="D1306" s="47"/>
      <c r="E1306" s="267"/>
      <c r="F1306" s="47"/>
    </row>
    <row r="1307" spans="1:7">
      <c r="A1307" s="46"/>
      <c r="B1307" s="47"/>
      <c r="C1307" s="267"/>
      <c r="D1307" s="47"/>
      <c r="E1307" s="267"/>
      <c r="F1307" s="47"/>
    </row>
    <row r="1308" spans="1:7">
      <c r="A1308" s="46"/>
      <c r="B1308" s="47"/>
      <c r="C1308" s="267"/>
      <c r="D1308" s="47"/>
      <c r="E1308" s="267"/>
      <c r="F1308" s="47"/>
    </row>
    <row r="1309" spans="1:7">
      <c r="A1309" s="46"/>
      <c r="B1309" s="47"/>
      <c r="C1309" s="267"/>
      <c r="D1309" s="47"/>
      <c r="E1309" s="267"/>
      <c r="F1309" s="47"/>
    </row>
    <row r="1310" spans="1:7">
      <c r="A1310" s="46"/>
      <c r="B1310" s="47"/>
      <c r="C1310" s="267"/>
      <c r="D1310" s="47"/>
      <c r="E1310" s="267"/>
      <c r="F1310" s="47"/>
    </row>
    <row r="1311" spans="1:7">
      <c r="A1311" s="46"/>
      <c r="B1311" s="47"/>
      <c r="C1311" s="267"/>
      <c r="D1311" s="47"/>
      <c r="E1311" s="267"/>
      <c r="F1311" s="47"/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91" activePane="bottomLeft" state="frozen"/>
      <selection pane="bottomLeft" activeCell="E1300" sqref="E1300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4" t="s">
        <v>749</v>
      </c>
      <c r="B1" s="414"/>
      <c r="C1" s="414"/>
      <c r="D1" s="414"/>
      <c r="E1" s="414"/>
      <c r="F1" s="414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2" t="s">
        <v>659</v>
      </c>
      <c r="C3" s="413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300" si="53">+IF(F1284=0,"",C1284/F1284)</f>
        <v>2469.8064298537665</v>
      </c>
      <c r="C1284" s="47">
        <v>16550</v>
      </c>
      <c r="D1284" s="47">
        <f t="shared" ref="D1284:D1300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170">
        <f>USD_CNY!B1088</f>
        <v>6.9089200000000002</v>
      </c>
      <c r="G1300" s="162">
        <f t="shared" si="52"/>
        <v>75</v>
      </c>
    </row>
    <row r="1301" spans="1:7">
      <c r="A1301" s="201"/>
      <c r="B1301" s="47"/>
      <c r="C1301" s="47"/>
      <c r="D1301" s="47"/>
      <c r="E1301" s="47"/>
      <c r="F1301" s="62"/>
    </row>
    <row r="1302" spans="1:7">
      <c r="A1302" s="201"/>
      <c r="B1302" s="47"/>
      <c r="C1302" s="47"/>
      <c r="D1302" s="47"/>
      <c r="E1302" s="47"/>
      <c r="F1302" s="62"/>
    </row>
    <row r="1303" spans="1:7">
      <c r="A1303" s="201"/>
      <c r="B1303" s="47"/>
      <c r="C1303" s="47"/>
      <c r="D1303" s="47"/>
      <c r="E1303" s="47"/>
      <c r="F1303" s="62"/>
    </row>
    <row r="1304" spans="1:7">
      <c r="A1304" s="201"/>
      <c r="B1304" s="47"/>
      <c r="C1304" s="47"/>
      <c r="D1304" s="47"/>
      <c r="E1304" s="47"/>
      <c r="F1304" s="62"/>
    </row>
    <row r="1305" spans="1:7">
      <c r="A1305" s="201"/>
      <c r="B1305" s="47"/>
      <c r="C1305" s="47"/>
      <c r="D1305" s="47"/>
      <c r="E1305" s="47"/>
      <c r="F1305" s="62"/>
    </row>
    <row r="1306" spans="1:7">
      <c r="A1306" s="201"/>
      <c r="B1306" s="47"/>
      <c r="C1306" s="47"/>
      <c r="D1306" s="47"/>
      <c r="E1306" s="47"/>
      <c r="F1306" s="62"/>
    </row>
    <row r="1307" spans="1:7">
      <c r="A1307" s="201"/>
      <c r="B1307" s="47"/>
      <c r="C1307" s="47"/>
      <c r="D1307" s="47"/>
      <c r="E1307" s="47"/>
      <c r="F1307" s="62"/>
    </row>
    <row r="1308" spans="1:7">
      <c r="A1308" s="201"/>
      <c r="B1308" s="47"/>
      <c r="C1308" s="47"/>
      <c r="D1308" s="47"/>
      <c r="E1308" s="47"/>
      <c r="F1308" s="62"/>
    </row>
    <row r="1309" spans="1:7">
      <c r="A1309" s="201"/>
      <c r="B1309" s="47"/>
      <c r="C1309" s="47"/>
      <c r="D1309" s="47"/>
      <c r="E1309" s="47"/>
      <c r="F1309" s="62"/>
    </row>
    <row r="1310" spans="1:7">
      <c r="A1310" s="201"/>
      <c r="B1310" s="47"/>
      <c r="C1310" s="47"/>
      <c r="D1310" s="47"/>
      <c r="E1310" s="47"/>
      <c r="F1310" s="62"/>
    </row>
    <row r="1311" spans="1:7">
      <c r="A1311" s="201"/>
      <c r="B1311" s="47"/>
      <c r="C1311" s="47"/>
      <c r="D1311" s="47"/>
      <c r="E1311" s="47"/>
      <c r="F1311" s="62"/>
    </row>
    <row r="1312" spans="1:7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83" activePane="bottomLeft" state="frozen"/>
      <selection pane="bottomLeft" activeCell="E1300" sqref="E1300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5" t="s">
        <v>749</v>
      </c>
      <c r="B1" s="415"/>
      <c r="C1" s="415"/>
      <c r="D1" s="415"/>
      <c r="E1" s="415"/>
      <c r="F1" s="415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6" t="s">
        <v>752</v>
      </c>
      <c r="C3" s="41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0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>+IF(F1295=0,"",C1295/F1295)</f>
        <v>517.46652164044701</v>
      </c>
      <c r="C1295" s="384">
        <v>3511</v>
      </c>
      <c r="D1295" s="20">
        <f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5">
        <v>43595</v>
      </c>
      <c r="B1296" s="20">
        <f>+IF(F1296=0,"",C1296/F1296)</f>
        <v>515.12643812843737</v>
      </c>
      <c r="C1296" s="384">
        <v>3517</v>
      </c>
      <c r="D1296" s="20">
        <f>+B1296/1.17</f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>
      <c r="A1297" s="225">
        <v>43598</v>
      </c>
      <c r="B1297" s="20">
        <f>+IF(F1297=0,"",C1297/F1297)</f>
        <v>514.24484548521991</v>
      </c>
      <c r="C1297" s="384">
        <v>3516</v>
      </c>
      <c r="D1297" s="20">
        <f>+B1297/1.17</f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>
      <c r="A1298" s="225">
        <v>43599</v>
      </c>
      <c r="B1298" s="20">
        <f>+IF(F1298=0,"",C1298/F1298)</f>
        <v>517.66498929195518</v>
      </c>
      <c r="C1298" s="257">
        <v>3546</v>
      </c>
      <c r="D1298" s="20">
        <f>+B1298/1.17</f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>
      <c r="A1299" s="225">
        <v>43600</v>
      </c>
      <c r="B1299" s="20">
        <f>+IF(F1299=0,"",C1299/F1299)</f>
        <v>514.0381438349508</v>
      </c>
      <c r="C1299" s="257">
        <v>3544</v>
      </c>
      <c r="D1299" s="20">
        <f>+B1299/1.17</f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>
      <c r="A1300" s="225">
        <v>43601</v>
      </c>
      <c r="B1300" s="20">
        <f>+IF(F1300=0,"",C1300/F1300)</f>
        <v>512.64881599429521</v>
      </c>
      <c r="C1300" s="257">
        <v>3537</v>
      </c>
      <c r="D1300" s="20">
        <f>+B1300/1.17</f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>
      <c r="A1301" s="224"/>
      <c r="B1301" s="20"/>
      <c r="C1301" s="257"/>
      <c r="D1301" s="20"/>
      <c r="E1301" s="20"/>
      <c r="F1301" s="58"/>
    </row>
    <row r="1302" spans="1:7">
      <c r="A1302" s="224"/>
      <c r="B1302" s="20"/>
      <c r="C1302" s="257"/>
      <c r="D1302" s="20"/>
      <c r="E1302" s="20"/>
      <c r="F1302" s="58"/>
    </row>
    <row r="1303" spans="1:7">
      <c r="A1303" s="224"/>
      <c r="B1303" s="20"/>
      <c r="C1303" s="257"/>
      <c r="D1303" s="20"/>
      <c r="E1303" s="20"/>
      <c r="F1303" s="58"/>
    </row>
    <row r="1304" spans="1:7">
      <c r="A1304" s="224"/>
      <c r="B1304" s="20"/>
      <c r="C1304" s="257"/>
      <c r="D1304" s="20"/>
      <c r="E1304" s="20"/>
      <c r="F1304" s="58"/>
    </row>
    <row r="1305" spans="1:7">
      <c r="A1305" s="224"/>
      <c r="B1305" s="20"/>
      <c r="C1305" s="257"/>
      <c r="D1305" s="20"/>
      <c r="E1305" s="20"/>
      <c r="F1305" s="58"/>
    </row>
    <row r="1306" spans="1:7">
      <c r="A1306" s="224"/>
      <c r="B1306" s="20"/>
      <c r="C1306" s="257"/>
      <c r="D1306" s="20"/>
      <c r="E1306" s="20"/>
      <c r="F1306" s="58"/>
    </row>
    <row r="1307" spans="1:7">
      <c r="A1307" s="224"/>
      <c r="B1307" s="20"/>
      <c r="C1307" s="257"/>
      <c r="D1307" s="20"/>
      <c r="E1307" s="20"/>
      <c r="F1307" s="58"/>
    </row>
    <row r="1308" spans="1:7">
      <c r="A1308" s="224"/>
      <c r="B1308" s="20"/>
      <c r="C1308" s="257"/>
      <c r="D1308" s="20"/>
      <c r="E1308" s="20"/>
      <c r="F1308" s="58"/>
    </row>
    <row r="1309" spans="1:7">
      <c r="A1309" s="224"/>
      <c r="B1309" s="20"/>
      <c r="C1309" s="257"/>
      <c r="D1309" s="20"/>
      <c r="E1309" s="20"/>
      <c r="F1309" s="58"/>
    </row>
    <row r="1310" spans="1:7">
      <c r="A1310" s="224"/>
      <c r="B1310" s="20"/>
      <c r="C1310" s="257"/>
      <c r="D1310" s="20"/>
      <c r="E1310" s="20"/>
      <c r="F1310" s="58"/>
    </row>
    <row r="1311" spans="1:7">
      <c r="A1311" s="224"/>
      <c r="B1311" s="20"/>
      <c r="C1311" s="257"/>
      <c r="D1311" s="20"/>
      <c r="E1311" s="20"/>
      <c r="F1311" s="58"/>
    </row>
    <row r="1312" spans="1:7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7"/>
  <sheetViews>
    <sheetView zoomScale="85" zoomScaleNormal="85" workbookViewId="0">
      <pane ySplit="4" topLeftCell="A1283" activePane="bottomLeft" state="frozen"/>
      <selection pane="bottomLeft" activeCell="E1297" sqref="E1297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8" t="s">
        <v>749</v>
      </c>
      <c r="B1" s="418"/>
      <c r="C1" s="418"/>
      <c r="D1" s="418"/>
      <c r="E1" s="418"/>
      <c r="F1" s="418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2675.7946943004904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97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97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97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4"/>
  <sheetViews>
    <sheetView tabSelected="1" zoomScale="115" zoomScaleNormal="115" workbookViewId="0">
      <pane ySplit="5" topLeftCell="A836" activePane="bottomLeft" state="frozen"/>
      <selection pane="bottomLeft" activeCell="E844" sqref="E844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44" si="28">+IF(F731=0,"",C731/F731)</f>
        <v>14764.542141360806</v>
      </c>
      <c r="C731" s="288">
        <v>102900</v>
      </c>
      <c r="D731" s="110">
        <f t="shared" ref="D731:D844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44" si="44"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3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A172" sqref="A172:A173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  <row r="168" spans="1:1">
      <c r="A168" s="350">
        <v>43595</v>
      </c>
    </row>
    <row r="169" spans="1:1">
      <c r="A169" s="350">
        <v>43596</v>
      </c>
    </row>
    <row r="170" spans="1:1">
      <c r="A170" s="350">
        <v>43597</v>
      </c>
    </row>
    <row r="171" spans="1:1">
      <c r="A171" s="350">
        <v>43598</v>
      </c>
    </row>
    <row r="172" spans="1:1">
      <c r="A172" s="350">
        <v>43599</v>
      </c>
    </row>
    <row r="173" spans="1:1">
      <c r="A173" s="350">
        <v>43600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6"/>
  <sheetViews>
    <sheetView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J169" sqref="J169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>
      <c r="A164" s="350">
        <v>43599</v>
      </c>
      <c r="B164" s="357">
        <f>+IF(F164=0,"",C164/F164)</f>
        <v>599.6598027558025</v>
      </c>
      <c r="C164" s="389">
        <v>4100</v>
      </c>
      <c r="D164" s="357">
        <f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>
      <c r="A165" s="350">
        <v>43600</v>
      </c>
      <c r="B165" s="357">
        <f>+IF(F165=0,"",C165/F165)</f>
        <v>589.78188289325965</v>
      </c>
      <c r="C165" s="389">
        <v>4040</v>
      </c>
      <c r="D165" s="357">
        <f>+IF(ISERROR(B165/1.17),0,B165/1.17)</f>
        <v>504.08707939594842</v>
      </c>
      <c r="E165" s="1">
        <v>467</v>
      </c>
      <c r="F165" s="359">
        <f>USD_CNY!B1085</f>
        <v>6.84999</v>
      </c>
    </row>
    <row r="166" spans="1:6">
      <c r="A166" s="350">
        <v>43601</v>
      </c>
      <c r="B166" s="357">
        <f>+IF(F166=0,"",C166/F166)</f>
        <v>585.98027683216742</v>
      </c>
      <c r="C166" s="389">
        <v>4040</v>
      </c>
      <c r="D166" s="357">
        <f>+IF(ISERROR(B166/1.17),0,B166/1.17)</f>
        <v>500.83784344629697</v>
      </c>
      <c r="E166" s="1">
        <v>468</v>
      </c>
      <c r="F166" s="359">
        <f>USD_CNY!B1086</f>
        <v>6.8944299999999998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2019-05-16T03:36:15Z</dcterms:modified>
</cp:coreProperties>
</file>