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52" i="16"/>
  <c r="D152"/>
  <c r="F152"/>
  <c r="B829" i="7"/>
  <c r="D829"/>
  <c r="F829"/>
  <c r="G829"/>
  <c r="B1282" i="5"/>
  <c r="D1282"/>
  <c r="F1282"/>
  <c r="G1282"/>
  <c r="B1285" i="4"/>
  <c r="D1285" s="1"/>
  <c r="F1285"/>
  <c r="G1285"/>
  <c r="B1285" i="3"/>
  <c r="D1285"/>
  <c r="F1285"/>
  <c r="G1285"/>
  <c r="B1287" i="2"/>
  <c r="D1287"/>
  <c r="F1287"/>
  <c r="G1287"/>
  <c r="F1284" i="3"/>
  <c r="B1284" s="1"/>
  <c r="D1284" s="1"/>
  <c r="G1284"/>
  <c r="B1286" i="2"/>
  <c r="D1286"/>
  <c r="F1286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B1285" i="2"/>
  <c r="D1285"/>
  <c r="F1285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B1284" i="2"/>
  <c r="D1284"/>
  <c r="F1284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B1283" i="2"/>
  <c r="D1283" s="1"/>
  <c r="F1283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B129" i="16"/>
  <c r="D129" s="1"/>
  <c r="F129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D575" s="1"/>
  <c r="B576"/>
  <c r="B577"/>
  <c r="D577" s="1"/>
  <c r="B578"/>
  <c r="D578" s="1"/>
  <c r="B579"/>
  <c r="D579" s="1"/>
  <c r="B580"/>
  <c r="D580" s="1"/>
  <c r="B581"/>
  <c r="D581" s="1"/>
  <c r="B582"/>
  <c r="B583"/>
  <c r="D583" s="1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505"/>
  <c r="D516"/>
  <c r="D527"/>
  <c r="D534"/>
  <c r="D536"/>
  <c r="D537"/>
  <c r="D539"/>
  <c r="D540"/>
  <c r="D545"/>
  <c r="D547"/>
  <c r="D554"/>
  <c r="D559"/>
  <c r="D562"/>
  <c r="D563"/>
  <c r="D564"/>
  <c r="D570"/>
  <c r="D572"/>
  <c r="D574"/>
  <c r="D576"/>
  <c r="D584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6"/>
  <c r="D1015"/>
  <c r="D1022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<sst xmlns="http://schemas.openxmlformats.org/spreadsheetml/2006/main" count="4599" uniqueCount="1034">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</sst>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67217280"/>
        <c:axId val="67218816"/>
      </c:areaChart>
      <c:dateAx>
        <c:axId val="6721728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218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2188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172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11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2485248"/>
        <c:axId val="82486784"/>
      </c:areaChart>
      <c:dateAx>
        <c:axId val="8248524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86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486784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852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101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2772352"/>
        <c:axId val="82773888"/>
      </c:areaChart>
      <c:dateAx>
        <c:axId val="8277235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73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7388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723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69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2817792"/>
        <c:axId val="82819328"/>
      </c:areaChart>
      <c:dateAx>
        <c:axId val="8281779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9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19328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77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2884096"/>
        <c:axId val="82885632"/>
      </c:areaChart>
      <c:dateAx>
        <c:axId val="8288409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85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8563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40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601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66795392"/>
        <c:axId val="66796928"/>
      </c:areaChart>
      <c:dateAx>
        <c:axId val="6679539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79692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6796928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953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77793152"/>
        <c:axId val="77794688"/>
      </c:areaChart>
      <c:dateAx>
        <c:axId val="7779315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7794688"/>
        <c:crosses val="autoZero"/>
        <c:auto val="1"/>
        <c:lblOffset val="100"/>
        <c:baseTimeUnit val="days"/>
      </c:dateAx>
      <c:valAx>
        <c:axId val="7779468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79315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85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77810304"/>
        <c:axId val="77816192"/>
      </c:areaChart>
      <c:dateAx>
        <c:axId val="778103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816192"/>
        <c:crosses val="autoZero"/>
        <c:auto val="1"/>
        <c:lblOffset val="100"/>
        <c:baseTimeUnit val="days"/>
      </c:dateAx>
      <c:valAx>
        <c:axId val="778161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810304"/>
        <c:crosses val="autoZero"/>
        <c:crossBetween val="midCat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77856128"/>
        <c:axId val="77857920"/>
      </c:areaChart>
      <c:dateAx>
        <c:axId val="778561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857920"/>
        <c:crosses val="autoZero"/>
        <c:auto val="1"/>
        <c:lblOffset val="100"/>
        <c:baseTimeUnit val="days"/>
      </c:dateAx>
      <c:valAx>
        <c:axId val="7785792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856128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77997184"/>
        <c:axId val="77998720"/>
      </c:areaChart>
      <c:dateAx>
        <c:axId val="779971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998720"/>
        <c:crosses val="autoZero"/>
        <c:auto val="1"/>
        <c:lblOffset val="100"/>
        <c:baseTimeUnit val="days"/>
      </c:dateAx>
      <c:valAx>
        <c:axId val="7799872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997184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78030720"/>
        <c:axId val="78032256"/>
      </c:lineChart>
      <c:dateAx>
        <c:axId val="780307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032256"/>
        <c:crosses val="autoZero"/>
        <c:auto val="1"/>
        <c:lblOffset val="100"/>
        <c:baseTimeUnit val="days"/>
      </c:dateAx>
      <c:valAx>
        <c:axId val="780322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030720"/>
        <c:crosses val="autoZero"/>
        <c:crossBetween val="between"/>
      </c:val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67238144"/>
        <c:axId val="67321856"/>
      </c:areaChart>
      <c:dateAx>
        <c:axId val="6723814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2185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73218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381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78044544"/>
        <c:axId val="78402688"/>
      </c:areaChart>
      <c:dateAx>
        <c:axId val="780445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402688"/>
        <c:crosses val="autoZero"/>
        <c:auto val="1"/>
        <c:lblOffset val="100"/>
        <c:baseTimeUnit val="days"/>
      </c:dateAx>
      <c:valAx>
        <c:axId val="7840268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044544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78430592"/>
        <c:axId val="78432128"/>
      </c:areaChart>
      <c:dateAx>
        <c:axId val="784305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432128"/>
        <c:crosses val="autoZero"/>
        <c:auto val="1"/>
        <c:lblOffset val="100"/>
        <c:baseTimeUnit val="days"/>
      </c:dateAx>
      <c:valAx>
        <c:axId val="78432128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430592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78132352"/>
        <c:axId val="78133888"/>
      </c:barChart>
      <c:dateAx>
        <c:axId val="781323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133888"/>
        <c:crosses val="autoZero"/>
        <c:auto val="1"/>
        <c:lblOffset val="100"/>
        <c:baseTimeUnit val="days"/>
      </c:dateAx>
      <c:valAx>
        <c:axId val="781338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132352"/>
        <c:crosses val="autoZero"/>
        <c:crossBetween val="between"/>
      </c:val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78477952"/>
        <c:axId val="78500224"/>
      </c:areaChart>
      <c:dateAx>
        <c:axId val="7847795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78500224"/>
        <c:crosses val="autoZero"/>
        <c:auto val="1"/>
        <c:lblOffset val="100"/>
        <c:baseTimeUnit val="days"/>
      </c:dateAx>
      <c:valAx>
        <c:axId val="7850022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47795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78511488"/>
        <c:axId val="82465920"/>
      </c:areaChart>
      <c:dateAx>
        <c:axId val="785114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465920"/>
        <c:crosses val="autoZero"/>
        <c:auto val="1"/>
        <c:lblOffset val="100"/>
        <c:baseTimeUnit val="days"/>
      </c:dateAx>
      <c:valAx>
        <c:axId val="82465920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511488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78657408"/>
        <c:axId val="78658944"/>
      </c:lineChart>
      <c:catAx>
        <c:axId val="78657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658944"/>
        <c:crosses val="autoZero"/>
        <c:auto val="1"/>
        <c:lblAlgn val="ctr"/>
        <c:lblOffset val="100"/>
      </c:catAx>
      <c:valAx>
        <c:axId val="7865894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65740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78703232"/>
        <c:axId val="78713216"/>
      </c:lineChart>
      <c:dateAx>
        <c:axId val="787032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13216"/>
        <c:crosses val="autoZero"/>
        <c:auto val="1"/>
        <c:lblOffset val="100"/>
        <c:baseTimeUnit val="days"/>
      </c:dateAx>
      <c:valAx>
        <c:axId val="7871321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03232"/>
        <c:crosses val="autoZero"/>
        <c:crossBetween val="between"/>
      </c:val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78798848"/>
        <c:axId val="78800384"/>
      </c:areaChart>
      <c:dateAx>
        <c:axId val="787988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800384"/>
        <c:crosses val="autoZero"/>
        <c:auto val="1"/>
        <c:lblOffset val="100"/>
        <c:baseTimeUnit val="days"/>
      </c:dateAx>
      <c:valAx>
        <c:axId val="7880038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98848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78824192"/>
        <c:axId val="78825728"/>
      </c:areaChart>
      <c:dateAx>
        <c:axId val="78824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825728"/>
        <c:crosses val="autoZero"/>
        <c:auto val="1"/>
        <c:lblOffset val="100"/>
        <c:baseTimeUnit val="days"/>
      </c:dateAx>
      <c:valAx>
        <c:axId val="788257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824192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78927360"/>
        <c:axId val="78928896"/>
      </c:lineChart>
      <c:dateAx>
        <c:axId val="789273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928896"/>
        <c:crosses val="autoZero"/>
        <c:auto val="1"/>
        <c:lblOffset val="100"/>
        <c:baseTimeUnit val="days"/>
      </c:dateAx>
      <c:valAx>
        <c:axId val="7892889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92736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676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67340928"/>
        <c:axId val="67350912"/>
      </c:areaChart>
      <c:dateAx>
        <c:axId val="6734092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50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350912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409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79069184"/>
        <c:axId val="79070720"/>
      </c:areaChart>
      <c:dateAx>
        <c:axId val="7906918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79070720"/>
        <c:crosses val="autoZero"/>
        <c:auto val="1"/>
        <c:lblOffset val="100"/>
        <c:baseTimeUnit val="days"/>
      </c:dateAx>
      <c:valAx>
        <c:axId val="7907072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069184"/>
        <c:crosses val="autoZero"/>
        <c:crossBetween val="midCat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78993280"/>
        <c:axId val="78994816"/>
      </c:areaChart>
      <c:dateAx>
        <c:axId val="789932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994816"/>
        <c:crosses val="autoZero"/>
        <c:auto val="1"/>
        <c:lblOffset val="100"/>
        <c:baseTimeUnit val="days"/>
      </c:dateAx>
      <c:valAx>
        <c:axId val="789948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993280"/>
        <c:crosses val="autoZero"/>
        <c:crossBetween val="midCat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79010432"/>
        <c:axId val="79024512"/>
      </c:lineChart>
      <c:dateAx>
        <c:axId val="790104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024512"/>
        <c:crosses val="autoZero"/>
        <c:auto val="1"/>
        <c:lblOffset val="100"/>
        <c:baseTimeUnit val="days"/>
      </c:dateAx>
      <c:valAx>
        <c:axId val="7902451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0104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4071168"/>
        <c:axId val="84072704"/>
      </c:areaChart>
      <c:dateAx>
        <c:axId val="840711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072704"/>
        <c:crosses val="autoZero"/>
        <c:auto val="1"/>
        <c:lblOffset val="100"/>
        <c:baseTimeUnit val="days"/>
      </c:dateAx>
      <c:valAx>
        <c:axId val="8407270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71168"/>
        <c:crosses val="autoZero"/>
        <c:crossBetween val="midCat"/>
        <c:minorUnit val="1.0000000000000136E-4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78636928"/>
        <c:axId val="78638464"/>
      </c:areaChart>
      <c:dateAx>
        <c:axId val="786369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638464"/>
        <c:crosses val="autoZero"/>
        <c:auto val="1"/>
        <c:lblOffset val="100"/>
        <c:baseTimeUnit val="days"/>
      </c:dateAx>
      <c:valAx>
        <c:axId val="78638464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636928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3917824"/>
        <c:axId val="83927808"/>
      </c:areaChart>
      <c:dateAx>
        <c:axId val="839178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27808"/>
        <c:crosses val="autoZero"/>
        <c:auto val="1"/>
        <c:lblOffset val="100"/>
        <c:baseTimeUnit val="days"/>
      </c:dateAx>
      <c:valAx>
        <c:axId val="8392780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782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67357696"/>
        <c:axId val="82260736"/>
      </c:areaChart>
      <c:dateAx>
        <c:axId val="6735769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60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26073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576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232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2271616"/>
        <c:axId val="82293888"/>
      </c:areaChart>
      <c:dateAx>
        <c:axId val="8227161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93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29388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71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22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2198528"/>
        <c:axId val="82200064"/>
      </c:areaChart>
      <c:catAx>
        <c:axId val="821985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00064"/>
        <c:crosses val="autoZero"/>
        <c:auto val="1"/>
        <c:lblAlgn val="ctr"/>
        <c:lblOffset val="100"/>
      </c:catAx>
      <c:valAx>
        <c:axId val="822000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98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601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2231680"/>
        <c:axId val="82233216"/>
      </c:areaChart>
      <c:dateAx>
        <c:axId val="8223168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3321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233216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316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2417152"/>
        <c:axId val="82418688"/>
      </c:lineChart>
      <c:dateAx>
        <c:axId val="8241715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8688"/>
        <c:crosses val="autoZero"/>
        <c:auto val="1"/>
        <c:lblOffset val="100"/>
        <c:baseTimeUnit val="days"/>
      </c:dateAx>
      <c:valAx>
        <c:axId val="8241868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715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2447360"/>
        <c:axId val="82391808"/>
      </c:lineChart>
      <c:dateAx>
        <c:axId val="8244736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91808"/>
        <c:crosses val="autoZero"/>
        <c:auto val="1"/>
        <c:lblOffset val="100"/>
        <c:baseTimeUnit val="days"/>
      </c:dateAx>
      <c:valAx>
        <c:axId val="8239180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4736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L8" sqref="L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1017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43577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49450</v>
      </c>
      <c r="E5" s="328">
        <f>+IF(ISERROR(VLOOKUP($E$2,Cu!$A$5:$H$1642,7,0)),0,VLOOKUP($E$2,Cu!$A$5:$H$1642,7,0))</f>
        <v>20</v>
      </c>
      <c r="F5" s="327" t="s">
        <v>3</v>
      </c>
      <c r="G5" s="326">
        <f>+IF(ISERROR(VLOOKUP($E$2,Cu!$A$5:$H$1642,2,0)),0,VLOOKUP($E$2,Cu!$A$5:$H$1642,2,0))</f>
        <v>7371.5970650757736</v>
      </c>
      <c r="H5" s="326">
        <f>+IF(ISERROR(VLOOKUP($E$2,Cu!$A$5:$H$1642,4,0)),0,VLOOKUP($E$2,Cu!$A$5:$H$1642,4,0))</f>
        <v>6300.5103120305757</v>
      </c>
      <c r="I5" s="326">
        <f>+IF(ISERROR(VLOOKUP($E$2,Cu!$A$5:$H$1999,5,0)),0,VLOOKUP($E$2,Cu!$A$5:$H$1999,5,0))</f>
        <v>6448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16600</v>
      </c>
      <c r="E6" s="328">
        <f>+IF(ISERROR(VLOOKUP($E$2,Pb!$A$5:$H$1987,7,0)),0,VLOOKUP($E$2,Pb!$A$5:$H$1987,7,0))</f>
        <v>50</v>
      </c>
      <c r="F6" s="327" t="s">
        <v>3</v>
      </c>
      <c r="G6" s="326">
        <f>+IF(ISERROR(VLOOKUP($E$2,Pb!$A$5:$H$1987,2,0)),0,VLOOKUP($E$2,Pb!$A$5:$H$1987,2,0))</f>
        <v>2474.5907235643649</v>
      </c>
      <c r="H6" s="326">
        <f>+IF(ISERROR(VLOOKUP($E$2,Pb!$A$5:$H$1987,4,0)),0,VLOOKUP($E$2,Pb!$A$5:$H$1987,4,0))</f>
        <v>2115.0348064652694</v>
      </c>
      <c r="I6" s="326">
        <f>+IF(ISERROR(VLOOKUP($E$2,Pb!$A$5:$H$1987,5,0)),0,VLOOKUP($E$2,Pb!$A$5:$H$1987,5,0))</f>
        <v>1919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3514</v>
      </c>
      <c r="E7" s="328">
        <f>+IF(ISERROR(VLOOKUP($E$2,Ag!$A$5:$H$1986,7,0)),0,VLOOKUP($E$2,Ag!$A$5:$H$1986,7,0))</f>
        <v>13</v>
      </c>
      <c r="F7" s="327" t="s">
        <v>6</v>
      </c>
      <c r="G7" s="326">
        <f>+IF(ISERROR(VLOOKUP($E$2,Ag!$A$5:$H$1517,2,0)),0,VLOOKUP($E$2,Ag!$A$5:$H$1517,2,0))</f>
        <v>524.40482142031033</v>
      </c>
      <c r="H7" s="326">
        <f>+IF(ISERROR(VLOOKUP($E$2,Ag!$A$5:$H$1517,4,0)),0,VLOOKUP($E$2,Ag!$A$5:$H$1517,4,0))</f>
        <v>448.20924907718836</v>
      </c>
      <c r="I7" s="326">
        <f>+IF(ISERROR(VLOOKUP($E$2,Ag!$A$5:$H$1517,5,0)),0,VLOOKUP($E$2,Ag!$A$5:$H$1517,5,0))</f>
        <v>483.70499999999998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21960</v>
      </c>
      <c r="E8" s="328">
        <f>+IF(ISERROR(VLOOKUP($E$2,Zn!$A$5:$H$2994,7,0)),0,VLOOKUP($E$2,Zn!$A$5:$H$2994,7,0))</f>
        <v>30</v>
      </c>
      <c r="F8" s="327" t="s">
        <v>3</v>
      </c>
      <c r="G8" s="326">
        <f>+IF(ISERROR(VLOOKUP($E$2,Zn!$A$5:$H$2994,2,0)),0,VLOOKUP($E$2,Zn!$A$5:$H$2994,2,0))</f>
        <v>3277.1570513346655</v>
      </c>
      <c r="H8" s="326">
        <f>+IF(ISERROR(VLOOKUP($E$2,Zn!$A$5:$H$2994,4,0)),0,VLOOKUP($E$2,Zn!$A$5:$H$2994,4,0))</f>
        <v>2800.9889327646715</v>
      </c>
      <c r="I8" s="326">
        <f>+IF(ISERROR(VLOOKUP($E$2,Zn!$A$5:$H$2994,5,0)),0,VLOOKUP($E$2,Zn!$A$5:$H$2994,5,0))</f>
        <v>2854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101450</v>
      </c>
      <c r="E9" s="328">
        <f>+IF(ISERROR(VLOOKUP($E$2,Ni!$A$6:$H$2996,7,0)),0,VLOOKUP($E$2,Ni!$A$6:$H$2996,7,0))</f>
        <v>-150</v>
      </c>
      <c r="F9" s="327" t="s">
        <v>3</v>
      </c>
      <c r="G9" s="326">
        <f>+IF(ISERROR(VLOOKUP($E$2,Ni!$A$6:$H$2996,2,0)),0,VLOOKUP($E$2,Ni!$A$6:$H$2996,2,0))</f>
        <v>15139.689565478226</v>
      </c>
      <c r="H9" s="326">
        <f>+IF(ISERROR(VLOOKUP($E$2,Ni!$A$6:$H$2996,4,0)),0,VLOOKUP($E$2,Ni!$A$6:$H$2996,4,0))</f>
        <v>12939.905611519851</v>
      </c>
      <c r="I9" s="326">
        <f>+IF(ISERROR(VLOOKUP($E$2,Ni!$A$6:$H$2996,5,0)),0,VLOOKUP($E$2,Ni!$A$6:$H$2996,5,0))</f>
        <v>12630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+IF(ISERROR(VLOOKUP($E$2,Steel!$A$6:$H$2996,3,0)),0,VLOOKUP($E$2,Steel!$A$6:$H$2996,3,0))</f>
        <v>4100</v>
      </c>
      <c r="E11" s="328">
        <f>+IF(ISERROR(VLOOKUP($E$2,Steel!$A$6:$H$2996,7,0)),0,VLOOKUP($E$2,Steel!$A$6:$H$2996,7,0))</f>
        <v>0</v>
      </c>
      <c r="F11" s="327" t="s">
        <v>3</v>
      </c>
      <c r="G11" s="326">
        <f>+IF(ISERROR(VLOOKUP($E$2,Steel!$A$6:$H$2996,2,0)),0,VLOOKUP($E$2,Steel!$A$6:$H$2996,2,0))</f>
        <v>611.85536932933189</v>
      </c>
      <c r="H11" s="326">
        <f>+IF(ISERROR(VLOOKUP($E$2,Steel!$A$6:$H$2996,4,0)),0,VLOOKUP($E$2,Steel!$A$6:$H$2996,4,0))</f>
        <v>522.95330711908707</v>
      </c>
      <c r="I11" s="355">
        <f>+IF(ISERROR(VLOOKUP($E$2,Steel!$A$6:$H$2996,5,0)),0,VLOOKUP($E$2,Steel!$A$6:$H$2996,5,0))</f>
        <v>474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43577</v>
      </c>
      <c r="C15" s="182" t="s">
        <v>1002</v>
      </c>
      <c r="D15" s="192">
        <f>+IF(ISERROR(VLOOKUP($E$2,'CNY-VND'!$A$4:$B$500,2,0)),0,VLOOKUP($E$2,'CNY-VND'!$A$4:$B$500,2,0))</f>
        <v>3492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23255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6.7081799999999996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1027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1028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E1075" sqref="E1075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125"/>
    </row>
    <row r="1075" spans="1:2">
      <c r="A1075" s="125"/>
    </row>
    <row r="1076" spans="1:2">
      <c r="A1076" s="125"/>
    </row>
    <row r="1077" spans="1:2">
      <c r="A1077" s="125"/>
    </row>
    <row r="1078" spans="1:2">
      <c r="A1078" s="125"/>
    </row>
    <row r="1079" spans="1:2">
      <c r="A1079" s="125"/>
    </row>
    <row r="1080" spans="1:2">
      <c r="A1080" s="125"/>
    </row>
    <row r="1081" spans="1:2">
      <c r="A1081" s="125"/>
    </row>
    <row r="1082" spans="1:2">
      <c r="A1082" s="125"/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K553" sqref="K55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pane ySplit="3" topLeftCell="A399" activePane="bottomLeft" state="frozen"/>
      <selection pane="bottomLeft" activeCell="G408" sqref="G408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1" activePane="bottomLeft" state="frozen"/>
      <selection pane="bottomLeft" activeCell="H1293" sqref="H1293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6448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7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7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87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46"/>
      <c r="B1288" s="47"/>
      <c r="C1288" s="267"/>
      <c r="D1288" s="47"/>
      <c r="E1288" s="267"/>
      <c r="F1288" s="47"/>
    </row>
    <row r="1289" spans="1:7">
      <c r="A1289" s="46"/>
      <c r="B1289" s="47"/>
      <c r="C1289" s="267"/>
      <c r="D1289" s="47"/>
      <c r="E1289" s="267"/>
      <c r="F1289" s="47"/>
    </row>
    <row r="1290" spans="1:7">
      <c r="A1290" s="46"/>
      <c r="B1290" s="47"/>
      <c r="C1290" s="267"/>
      <c r="D1290" s="47"/>
      <c r="E1290" s="267"/>
      <c r="F1290" s="47"/>
    </row>
    <row r="1291" spans="1:7">
      <c r="A1291" s="46"/>
      <c r="B1291" s="47"/>
      <c r="C1291" s="267"/>
      <c r="D1291" s="47"/>
      <c r="E1291" s="267"/>
      <c r="F1291" s="47"/>
    </row>
    <row r="1292" spans="1:7">
      <c r="A1292" s="46"/>
      <c r="B1292" s="47"/>
      <c r="C1292" s="267"/>
      <c r="D1292" s="47"/>
      <c r="E1292" s="267"/>
      <c r="F1292" s="47"/>
    </row>
    <row r="1293" spans="1:7">
      <c r="A1293" s="46"/>
      <c r="B1293" s="47"/>
      <c r="C1293" s="267"/>
      <c r="D1293" s="47"/>
      <c r="E1293" s="267"/>
      <c r="F1293" s="47"/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76" activePane="bottomLeft" state="frozen"/>
      <selection pane="bottomLeft" activeCell="J1286" sqref="J1286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4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5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>+IF(F1284=0,"",C1284/F1284)</f>
        <v>2469.8064298537665</v>
      </c>
      <c r="C1284" s="47">
        <v>16550</v>
      </c>
      <c r="D1284" s="47">
        <f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>+IF(F1285=0,"",C1285/F1285)</f>
        <v>2474.5907235643649</v>
      </c>
      <c r="C1285" s="47">
        <v>16600</v>
      </c>
      <c r="D1285" s="47">
        <f>+B1285/1.17</f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01"/>
      <c r="B1286" s="47"/>
      <c r="C1286" s="47"/>
      <c r="D1286" s="47"/>
      <c r="E1286" s="47"/>
      <c r="F1286" s="62"/>
    </row>
    <row r="1287" spans="1:7">
      <c r="A1287" s="201"/>
      <c r="B1287" s="47"/>
      <c r="C1287" s="47"/>
      <c r="D1287" s="47"/>
      <c r="E1287" s="47"/>
      <c r="F1287" s="62"/>
    </row>
    <row r="1288" spans="1:7">
      <c r="A1288" s="201"/>
      <c r="B1288" s="47"/>
      <c r="C1288" s="47"/>
      <c r="D1288" s="47"/>
      <c r="E1288" s="47"/>
      <c r="F1288" s="62"/>
    </row>
    <row r="1289" spans="1:7">
      <c r="A1289" s="201"/>
      <c r="B1289" s="47"/>
      <c r="C1289" s="47"/>
      <c r="D1289" s="47"/>
      <c r="E1289" s="47"/>
      <c r="F1289" s="62"/>
    </row>
    <row r="1290" spans="1:7">
      <c r="A1290" s="201"/>
      <c r="B1290" s="47"/>
      <c r="C1290" s="47"/>
      <c r="D1290" s="47"/>
      <c r="E1290" s="47"/>
      <c r="F1290" s="62"/>
    </row>
    <row r="1291" spans="1:7">
      <c r="A1291" s="201"/>
      <c r="B1291" s="47"/>
      <c r="C1291" s="47"/>
      <c r="D1291" s="47"/>
      <c r="E1291" s="47"/>
      <c r="F1291" s="62"/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4" activePane="bottomLeft" state="frozen"/>
      <selection pane="bottomLeft" activeCell="I1285" sqref="I1285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85" si="40">+IF(F1204=0,"",C1204/F1204)</f>
        <v>502.68342758347438</v>
      </c>
      <c r="C1204" s="257">
        <v>3489</v>
      </c>
      <c r="D1204" s="20">
        <f t="shared" ref="D1204:D1285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5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257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257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257">
        <v>3514</v>
      </c>
      <c r="D1285" s="20">
        <f t="shared" si="41"/>
        <v>448.20924907718836</v>
      </c>
      <c r="E1285" s="20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4"/>
      <c r="B1286" s="20"/>
      <c r="C1286" s="257"/>
      <c r="D1286" s="20"/>
      <c r="E1286" s="20"/>
      <c r="F1286" s="58"/>
    </row>
    <row r="1287" spans="1:7">
      <c r="A1287" s="224"/>
      <c r="B1287" s="20"/>
      <c r="C1287" s="257"/>
      <c r="D1287" s="20"/>
      <c r="E1287" s="20"/>
      <c r="F1287" s="58"/>
    </row>
    <row r="1288" spans="1:7">
      <c r="A1288" s="224"/>
      <c r="B1288" s="20"/>
      <c r="C1288" s="257"/>
      <c r="D1288" s="20"/>
      <c r="E1288" s="20"/>
      <c r="F1288" s="58"/>
    </row>
    <row r="1289" spans="1:7">
      <c r="A1289" s="224"/>
      <c r="B1289" s="20"/>
      <c r="C1289" s="257"/>
      <c r="D1289" s="20"/>
      <c r="E1289" s="20"/>
      <c r="F1289" s="58"/>
    </row>
    <row r="1290" spans="1:7">
      <c r="A1290" s="224"/>
      <c r="B1290" s="20"/>
      <c r="C1290" s="257"/>
      <c r="D1290" s="20"/>
      <c r="E1290" s="20"/>
      <c r="F1290" s="58"/>
    </row>
    <row r="1291" spans="1:7">
      <c r="A1291" s="224"/>
      <c r="B1291" s="20"/>
      <c r="C1291" s="257"/>
      <c r="D1291" s="20"/>
      <c r="E1291" s="20"/>
      <c r="F1291" s="58"/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82"/>
  <sheetViews>
    <sheetView zoomScale="85" zoomScaleNormal="85" workbookViewId="0">
      <pane ySplit="4" topLeftCell="A1271" activePane="bottomLeft" state="frozen"/>
      <selection pane="bottomLeft" activeCell="J1287" sqref="J1287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2800.9889327646715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82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2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2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258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9"/>
  <sheetViews>
    <sheetView zoomScale="115" zoomScaleNormal="115" workbookViewId="0">
      <pane ySplit="5" topLeftCell="A821" activePane="bottomLeft" state="frozen"/>
      <selection pane="bottomLeft" activeCell="H832" sqref="H832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29" si="28">+IF(F731=0,"",C731/F731)</f>
        <v>14764.542141360806</v>
      </c>
      <c r="C731" s="288">
        <v>102900</v>
      </c>
      <c r="D731" s="110">
        <f t="shared" ref="D731:D829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9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290">
        <v>101450</v>
      </c>
      <c r="D829" s="106">
        <f t="shared" si="29"/>
        <v>12939.905611519851</v>
      </c>
      <c r="E829" s="290">
        <v>12630</v>
      </c>
      <c r="F829" s="177">
        <f>USD_CNY!B1072</f>
        <v>6.7009299999999996</v>
      </c>
      <c r="G829" s="106">
        <f t="shared" si="43"/>
        <v>-150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55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F158" sqref="F158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2"/>
  <sheetViews>
    <sheetView tabSelected="1" workbookViewId="0">
      <pane xSplit="1" ySplit="5" topLeftCell="B147" activePane="bottomRight" state="frozen"/>
      <selection pane="topRight" activeCell="B1" sqref="B1"/>
      <selection pane="bottomLeft" activeCell="A6" sqref="A6"/>
      <selection pane="bottomRight" activeCell="I155" sqref="I155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2" si="14">+IF(F54=0,"",C54/F54)</f>
        <v>672.94171664705709</v>
      </c>
      <c r="C54" s="335">
        <v>4690</v>
      </c>
      <c r="D54" s="358">
        <f t="shared" ref="D54:D152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2019-04-22T03:32:45Z</dcterms:modified>
</cp:coreProperties>
</file>