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12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50" i="16"/>
  <c r="D150"/>
  <c r="F150"/>
  <c r="B827" i="7"/>
  <c r="D827"/>
  <c r="F827"/>
  <c r="G827"/>
  <c r="B1280" i="5"/>
  <c r="D1280"/>
  <c r="F1280"/>
  <c r="G1280"/>
  <c r="B1283" i="4"/>
  <c r="D1283"/>
  <c r="F1283"/>
  <c r="G1283"/>
  <c r="B1282" i="3"/>
  <c r="D1282"/>
  <c r="F1282"/>
  <c r="G1282"/>
  <c r="B1284" i="2"/>
  <c r="D1284"/>
  <c r="F1284"/>
  <c r="G1284"/>
  <c r="B149" i="16"/>
  <c r="D149"/>
  <c r="F149"/>
  <c r="B826" i="7"/>
  <c r="D826"/>
  <c r="F826"/>
  <c r="G826"/>
  <c r="B1279" i="5"/>
  <c r="D1279" s="1"/>
  <c r="F1279"/>
  <c r="G1279"/>
  <c r="B1282" i="4"/>
  <c r="D1282" s="1"/>
  <c r="F1282"/>
  <c r="G1282"/>
  <c r="B1281" i="3"/>
  <c r="D1281"/>
  <c r="F1281"/>
  <c r="G1281"/>
  <c r="B1283" i="2"/>
  <c r="D1283" s="1"/>
  <c r="F1283"/>
  <c r="G1283"/>
  <c r="F148" i="16" l="1"/>
  <c r="B148" s="1"/>
  <c r="D148" s="1"/>
  <c r="D825" i="7"/>
  <c r="F825"/>
  <c r="B825" s="1"/>
  <c r="G825"/>
  <c r="B1278" i="5"/>
  <c r="D1278" s="1"/>
  <c r="G1278"/>
  <c r="F1278"/>
  <c r="B1281" i="4"/>
  <c r="D1281"/>
  <c r="F1281"/>
  <c r="G1281"/>
  <c r="G1280" i="3"/>
  <c r="B1280"/>
  <c r="D1280" s="1"/>
  <c r="F1280"/>
  <c r="B1282" i="2"/>
  <c r="D1282"/>
  <c r="F1282"/>
  <c r="G1282"/>
  <c r="B147" i="16" l="1"/>
  <c r="D147" s="1"/>
  <c r="F147"/>
  <c r="B824" i="7"/>
  <c r="D824" s="1"/>
  <c r="F824"/>
  <c r="G824"/>
  <c r="B1277" i="5"/>
  <c r="D1277"/>
  <c r="F1277"/>
  <c r="G1277"/>
  <c r="B1280" i="4"/>
  <c r="D1280"/>
  <c r="F1280"/>
  <c r="G1280"/>
  <c r="B1279" i="3"/>
  <c r="D1279" s="1"/>
  <c r="F1279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B1279" i="2"/>
  <c r="D1279" s="1"/>
  <c r="F1279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B1273" i="5"/>
  <c r="D1273" s="1"/>
  <c r="F1273"/>
  <c r="G1273"/>
  <c r="B1276" i="4"/>
  <c r="D1276" s="1"/>
  <c r="F1276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B818" i="7"/>
  <c r="D818" s="1"/>
  <c r="F818"/>
  <c r="G818"/>
  <c r="B1271" i="5"/>
  <c r="D1271" s="1"/>
  <c r="F1271"/>
  <c r="G1271"/>
  <c r="B1274" i="4"/>
  <c r="D1274" s="1"/>
  <c r="F1274"/>
  <c r="G1274"/>
  <c r="B1273" i="3"/>
  <c r="D1273" s="1"/>
  <c r="F1273"/>
  <c r="G1273"/>
  <c r="F1275" i="2"/>
  <c r="B1275" s="1"/>
  <c r="D1275" s="1"/>
  <c r="G1275"/>
  <c r="F140" i="16"/>
  <c r="B140" s="1"/>
  <c r="D140" s="1"/>
  <c r="B817" i="7"/>
  <c r="D817" s="1"/>
  <c r="F817"/>
  <c r="G817"/>
  <c r="F1270" i="5"/>
  <c r="B1270" s="1"/>
  <c r="D1270" s="1"/>
  <c r="G1270"/>
  <c r="B1273" i="4"/>
  <c r="D1273" s="1"/>
  <c r="F1273"/>
  <c r="G1273"/>
  <c r="F1272" i="3"/>
  <c r="B1272" s="1"/>
  <c r="D1272" s="1"/>
  <c r="G1272"/>
  <c r="B1274" i="2"/>
  <c r="D1274" s="1"/>
  <c r="F1274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B1271" i="3"/>
  <c r="D1271" s="1"/>
  <c r="F1271"/>
  <c r="G1271"/>
  <c r="B1273" i="2"/>
  <c r="D1273" s="1"/>
  <c r="F1273"/>
  <c r="G1273"/>
  <c r="D138" i="16"/>
  <c r="F138"/>
  <c r="B138" s="1"/>
  <c r="F815" i="7"/>
  <c r="B815" s="1"/>
  <c r="D815" s="1"/>
  <c r="G815"/>
  <c r="F1268" i="5"/>
  <c r="B1268" s="1"/>
  <c r="D1268" s="1"/>
  <c r="G1268"/>
  <c r="F1271" i="4"/>
  <c r="B1271" s="1"/>
  <c r="D1271" s="1"/>
  <c r="G1271"/>
  <c r="B1270" i="3"/>
  <c r="D1270" s="1"/>
  <c r="F1270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B136" i="16"/>
  <c r="D136" s="1"/>
  <c r="F136"/>
  <c r="F813" i="7"/>
  <c r="B813" s="1"/>
  <c r="D813" s="1"/>
  <c r="G813"/>
  <c r="B1266" i="5"/>
  <c r="D1266" s="1"/>
  <c r="F1266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B1268" i="4"/>
  <c r="D1268" s="1"/>
  <c r="F1268"/>
  <c r="G1268"/>
  <c r="B1267" i="3"/>
  <c r="D1267" s="1"/>
  <c r="F1267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B1267" i="4"/>
  <c r="D1267" s="1"/>
  <c r="F1267"/>
  <c r="G1267"/>
  <c r="B1266" i="3"/>
  <c r="D1266" s="1"/>
  <c r="F1266"/>
  <c r="G1266"/>
  <c r="F1268" i="2"/>
  <c r="B1268" s="1"/>
  <c r="D1268" s="1"/>
  <c r="G1268"/>
  <c r="F133" i="16"/>
  <c r="B133" s="1"/>
  <c r="D133" s="1"/>
  <c r="B810" i="7"/>
  <c r="D810" s="1"/>
  <c r="F810"/>
  <c r="G810"/>
  <c r="F1263" i="5"/>
  <c r="B1263" s="1"/>
  <c r="D1263" s="1"/>
  <c r="G1263"/>
  <c r="F1266" i="4"/>
  <c r="B1266" s="1"/>
  <c r="D1266" s="1"/>
  <c r="G1266"/>
  <c r="B1265" i="3"/>
  <c r="D1265" s="1"/>
  <c r="F1265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B1264" i="3"/>
  <c r="D1264" s="1"/>
  <c r="F1264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B1264" i="4"/>
  <c r="D1264" s="1"/>
  <c r="F1264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B129" i="16"/>
  <c r="D129" s="1"/>
  <c r="F129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B1261" i="4"/>
  <c r="D1261" s="1"/>
  <c r="F126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B1259" i="3"/>
  <c r="D1259" s="1"/>
  <c r="F1259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G1251"/>
  <c r="F1250" i="3"/>
  <c r="B1250" s="1"/>
  <c r="D1250" s="1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4"/>
  <c r="D872" i="2"/>
  <c r="D443" i="7"/>
  <c r="D464"/>
  <c r="D465"/>
  <c r="D481"/>
  <c r="D49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<sst xmlns="http://schemas.openxmlformats.org/spreadsheetml/2006/main" count="4599" uniqueCount="1034">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</sst>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79661696"/>
        <c:axId val="79671680"/>
      </c:areaChart>
      <c:dateAx>
        <c:axId val="7966169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671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967168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6169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44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81146240"/>
        <c:axId val="81147776"/>
      </c:areaChart>
      <c:dateAx>
        <c:axId val="8114624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477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147776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462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056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81167488"/>
        <c:axId val="81169024"/>
      </c:areaChart>
      <c:dateAx>
        <c:axId val="81167488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690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169024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674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855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81078144"/>
        <c:axId val="81079680"/>
      </c:areaChart>
      <c:dateAx>
        <c:axId val="8107814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0796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079680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0781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78744576"/>
        <c:axId val="78750464"/>
      </c:areaChart>
      <c:dateAx>
        <c:axId val="7874457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87504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875046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7445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656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81207296"/>
        <c:axId val="81208832"/>
      </c:areaChart>
      <c:dateAx>
        <c:axId val="8120729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20883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1208832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20729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3829120"/>
        <c:axId val="83830656"/>
      </c:areaChart>
      <c:dateAx>
        <c:axId val="83829120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830656"/>
        <c:crosses val="autoZero"/>
        <c:auto val="1"/>
        <c:lblOffset val="100"/>
        <c:baseTimeUnit val="days"/>
      </c:dateAx>
      <c:valAx>
        <c:axId val="83830656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29120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16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3854848"/>
        <c:axId val="83856384"/>
      </c:areaChart>
      <c:dateAx>
        <c:axId val="8385484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56384"/>
        <c:crosses val="autoZero"/>
        <c:auto val="1"/>
        <c:lblOffset val="100"/>
        <c:baseTimeUnit val="days"/>
      </c:dateAx>
      <c:valAx>
        <c:axId val="8385638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54848"/>
        <c:crosses val="autoZero"/>
        <c:crossBetween val="midCat"/>
      </c:valAx>
    </c:plotArea>
    <c:plotVisOnly val="1"/>
    <c:dispBlanksAs val="zero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3876480"/>
        <c:axId val="83882368"/>
      </c:areaChart>
      <c:dateAx>
        <c:axId val="838764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82368"/>
        <c:crosses val="autoZero"/>
        <c:auto val="1"/>
        <c:lblOffset val="100"/>
        <c:baseTimeUnit val="days"/>
      </c:dateAx>
      <c:valAx>
        <c:axId val="8388236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876480"/>
        <c:crosses val="autoZero"/>
        <c:crossBetween val="midCat"/>
      </c:valAx>
    </c:plotArea>
    <c:plotVisOnly val="1"/>
    <c:dispBlanksAs val="zero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4095744"/>
        <c:axId val="84097280"/>
      </c:areaChart>
      <c:dateAx>
        <c:axId val="8409574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97280"/>
        <c:crosses val="autoZero"/>
        <c:auto val="1"/>
        <c:lblOffset val="100"/>
        <c:baseTimeUnit val="days"/>
      </c:dateAx>
      <c:valAx>
        <c:axId val="84097280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95744"/>
        <c:crosses val="autoZero"/>
        <c:crossBetween val="midCat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4137856"/>
        <c:axId val="84139392"/>
      </c:lineChart>
      <c:dateAx>
        <c:axId val="8413785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39392"/>
        <c:crosses val="autoZero"/>
        <c:auto val="1"/>
        <c:lblOffset val="100"/>
        <c:baseTimeUnit val="days"/>
      </c:dateAx>
      <c:valAx>
        <c:axId val="8413939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37856"/>
        <c:crosses val="autoZero"/>
        <c:crossBetween val="between"/>
      </c:valAx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79687040"/>
        <c:axId val="79975552"/>
      </c:areaChart>
      <c:dateAx>
        <c:axId val="79687040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997555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99755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870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4439040"/>
        <c:axId val="84440576"/>
      </c:areaChart>
      <c:dateAx>
        <c:axId val="844390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440576"/>
        <c:crosses val="autoZero"/>
        <c:auto val="1"/>
        <c:lblOffset val="100"/>
        <c:baseTimeUnit val="days"/>
      </c:dateAx>
      <c:valAx>
        <c:axId val="8444057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39040"/>
        <c:crosses val="autoZero"/>
        <c:crossBetween val="midCat"/>
      </c:valAx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4485248"/>
        <c:axId val="84486784"/>
      </c:areaChart>
      <c:dateAx>
        <c:axId val="844852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486784"/>
        <c:crosses val="autoZero"/>
        <c:auto val="1"/>
        <c:lblOffset val="100"/>
        <c:baseTimeUnit val="days"/>
      </c:dateAx>
      <c:valAx>
        <c:axId val="84486784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485248"/>
        <c:crosses val="autoZero"/>
        <c:crossBetween val="midCat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4506880"/>
        <c:axId val="84516864"/>
      </c:barChart>
      <c:dateAx>
        <c:axId val="845068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16864"/>
        <c:crosses val="autoZero"/>
        <c:auto val="1"/>
        <c:lblOffset val="100"/>
        <c:baseTimeUnit val="days"/>
      </c:dateAx>
      <c:valAx>
        <c:axId val="845168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506880"/>
        <c:crosses val="autoZero"/>
        <c:crossBetween val="between"/>
      </c:valAx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5716992"/>
        <c:axId val="85718528"/>
      </c:areaChart>
      <c:dateAx>
        <c:axId val="8571699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5718528"/>
        <c:crosses val="autoZero"/>
        <c:auto val="1"/>
        <c:lblOffset val="100"/>
        <c:baseTimeUnit val="days"/>
      </c:dateAx>
      <c:valAx>
        <c:axId val="85718528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16992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4165760"/>
        <c:axId val="84167296"/>
      </c:areaChart>
      <c:dateAx>
        <c:axId val="841657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167296"/>
        <c:crosses val="autoZero"/>
        <c:auto val="1"/>
        <c:lblOffset val="100"/>
        <c:baseTimeUnit val="days"/>
      </c:dateAx>
      <c:valAx>
        <c:axId val="84167296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165760"/>
        <c:crosses val="autoZero"/>
        <c:crossBetween val="midCat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5795584"/>
        <c:axId val="85797120"/>
      </c:lineChart>
      <c:catAx>
        <c:axId val="857955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97120"/>
        <c:crosses val="autoZero"/>
        <c:auto val="1"/>
        <c:lblAlgn val="ctr"/>
        <c:lblOffset val="100"/>
      </c:catAx>
      <c:valAx>
        <c:axId val="85797120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9558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5841792"/>
        <c:axId val="85843328"/>
      </c:lineChart>
      <c:dateAx>
        <c:axId val="858417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43328"/>
        <c:crosses val="autoZero"/>
        <c:auto val="1"/>
        <c:lblOffset val="100"/>
        <c:baseTimeUnit val="days"/>
      </c:dateAx>
      <c:valAx>
        <c:axId val="8584332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41792"/>
        <c:crosses val="autoZero"/>
        <c:crossBetween val="between"/>
      </c:valAx>
    </c:plotArea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6044032"/>
        <c:axId val="85927040"/>
      </c:areaChart>
      <c:dateAx>
        <c:axId val="860440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927040"/>
        <c:crosses val="autoZero"/>
        <c:auto val="1"/>
        <c:lblOffset val="100"/>
        <c:baseTimeUnit val="days"/>
      </c:dateAx>
      <c:valAx>
        <c:axId val="85927040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44032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5959424"/>
        <c:axId val="85960960"/>
      </c:areaChart>
      <c:dateAx>
        <c:axId val="859594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960960"/>
        <c:crosses val="autoZero"/>
        <c:auto val="1"/>
        <c:lblOffset val="100"/>
        <c:baseTimeUnit val="days"/>
      </c:dateAx>
      <c:valAx>
        <c:axId val="859609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59424"/>
        <c:crosses val="autoZero"/>
        <c:crossBetween val="midCat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6054784"/>
        <c:axId val="86056320"/>
      </c:lineChart>
      <c:dateAx>
        <c:axId val="8605478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56320"/>
        <c:crosses val="autoZero"/>
        <c:auto val="1"/>
        <c:lblOffset val="100"/>
        <c:baseTimeUnit val="days"/>
      </c:dateAx>
      <c:valAx>
        <c:axId val="860563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54784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621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80007552"/>
        <c:axId val="80009088"/>
      </c:areaChart>
      <c:dateAx>
        <c:axId val="80007552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09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009088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0075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6156032"/>
        <c:axId val="86157568"/>
      </c:areaChart>
      <c:dateAx>
        <c:axId val="8615603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6157568"/>
        <c:crosses val="autoZero"/>
        <c:auto val="1"/>
        <c:lblOffset val="100"/>
        <c:baseTimeUnit val="days"/>
      </c:dateAx>
      <c:valAx>
        <c:axId val="8615756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56032"/>
        <c:crosses val="autoZero"/>
        <c:crossBetween val="midCat"/>
      </c:valAx>
    </c:plotArea>
    <c:plotVisOnly val="1"/>
    <c:dispBlanksAs val="zero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6187008"/>
        <c:axId val="86192896"/>
      </c:areaChart>
      <c:dateAx>
        <c:axId val="861870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192896"/>
        <c:crosses val="autoZero"/>
        <c:auto val="1"/>
        <c:lblOffset val="100"/>
        <c:baseTimeUnit val="days"/>
      </c:dateAx>
      <c:valAx>
        <c:axId val="8619289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87008"/>
        <c:crosses val="autoZero"/>
        <c:crossBetween val="midCat"/>
      </c:valAx>
    </c:plotArea>
    <c:plotVisOnly val="1"/>
    <c:dispBlanksAs val="zero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6229376"/>
        <c:axId val="86230912"/>
      </c:lineChart>
      <c:dateAx>
        <c:axId val="8622937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230912"/>
        <c:crosses val="autoZero"/>
        <c:auto val="1"/>
        <c:lblOffset val="100"/>
        <c:baseTimeUnit val="days"/>
      </c:dateAx>
      <c:valAx>
        <c:axId val="86230912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22937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97839744"/>
        <c:axId val="88932736"/>
      </c:areaChart>
      <c:dateAx>
        <c:axId val="978397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932736"/>
        <c:crosses val="autoZero"/>
        <c:auto val="1"/>
        <c:lblOffset val="100"/>
        <c:baseTimeUnit val="days"/>
      </c:dateAx>
      <c:valAx>
        <c:axId val="88932736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839744"/>
        <c:crosses val="autoZero"/>
        <c:crossBetween val="midCat"/>
        <c:minorUnit val="1.0000000000000129E-4"/>
      </c:valAx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97997184"/>
        <c:axId val="97998720"/>
      </c:areaChart>
      <c:dateAx>
        <c:axId val="9799718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7998720"/>
        <c:crosses val="autoZero"/>
        <c:auto val="1"/>
        <c:lblOffset val="100"/>
        <c:baseTimeUnit val="days"/>
      </c:dateAx>
      <c:valAx>
        <c:axId val="97998720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7997184"/>
        <c:crosses val="autoZero"/>
        <c:crossBetween val="midCat"/>
      </c:valAx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98031488"/>
        <c:axId val="98033024"/>
      </c:areaChart>
      <c:dateAx>
        <c:axId val="9803148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8033024"/>
        <c:crosses val="autoZero"/>
        <c:auto val="1"/>
        <c:lblOffset val="100"/>
        <c:baseTimeUnit val="days"/>
      </c:dateAx>
      <c:valAx>
        <c:axId val="98033024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8031488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80761984"/>
        <c:axId val="80763520"/>
      </c:areaChart>
      <c:dateAx>
        <c:axId val="8076198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7635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763520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7619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166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80807808"/>
        <c:axId val="80809344"/>
      </c:areaChart>
      <c:dateAx>
        <c:axId val="80807808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8093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0809344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078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55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0845440"/>
        <c:axId val="80851328"/>
      </c:areaChart>
      <c:catAx>
        <c:axId val="8084544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51328"/>
        <c:crosses val="autoZero"/>
        <c:auto val="1"/>
        <c:lblAlgn val="ctr"/>
        <c:lblOffset val="100"/>
      </c:catAx>
      <c:valAx>
        <c:axId val="8085132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454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656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0870784"/>
        <c:axId val="80946304"/>
      </c:areaChart>
      <c:dateAx>
        <c:axId val="8087078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094630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0946304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8707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1012224"/>
        <c:axId val="81013760"/>
      </c:lineChart>
      <c:dateAx>
        <c:axId val="81012224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013760"/>
        <c:crosses val="autoZero"/>
        <c:auto val="1"/>
        <c:lblOffset val="100"/>
        <c:baseTimeUnit val="days"/>
      </c:dateAx>
      <c:valAx>
        <c:axId val="81013760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01222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81038336"/>
        <c:axId val="81048320"/>
      </c:lineChart>
      <c:dateAx>
        <c:axId val="81038336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048320"/>
        <c:crosses val="autoZero"/>
        <c:auto val="1"/>
        <c:lblOffset val="100"/>
        <c:baseTimeUnit val="days"/>
      </c:dateAx>
      <c:valAx>
        <c:axId val="810483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038336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K7" sqref="K7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3" t="s">
        <v>1017</v>
      </c>
      <c r="B1" s="393"/>
      <c r="C1" s="393"/>
      <c r="D1" s="393"/>
      <c r="E1" s="393"/>
      <c r="F1" s="393"/>
      <c r="G1" s="393"/>
      <c r="H1" s="393"/>
      <c r="I1" s="393"/>
      <c r="J1" s="157"/>
      <c r="K1" s="338"/>
      <c r="L1" s="197"/>
      <c r="M1" s="158"/>
    </row>
    <row r="2" spans="1:13">
      <c r="A2" s="394" t="s">
        <v>21</v>
      </c>
      <c r="B2" s="394"/>
      <c r="C2" s="394"/>
      <c r="D2" s="394"/>
      <c r="E2" s="181">
        <v>43572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49560</v>
      </c>
      <c r="E5" s="328">
        <f>+IF(ISERROR(VLOOKUP($E$2,Cu!$A$5:$H$1642,7,0)),0,VLOOKUP($E$2,Cu!$A$5:$H$1642,7,0))</f>
        <v>180</v>
      </c>
      <c r="F5" s="327" t="s">
        <v>3</v>
      </c>
      <c r="G5" s="326">
        <f>+IF(ISERROR(VLOOKUP($E$2,Cu!$A$5:$H$1642,2,0)),0,VLOOKUP($E$2,Cu!$A$5:$H$1642,2,0))</f>
        <v>7389.1735784861139</v>
      </c>
      <c r="H5" s="326">
        <f>+IF(ISERROR(VLOOKUP($E$2,Cu!$A$5:$H$1642,4,0)),0,VLOOKUP($E$2,Cu!$A$5:$H$1642,4,0))</f>
        <v>6315.5329730650546</v>
      </c>
      <c r="I5" s="326">
        <f>+IF(ISERROR(VLOOKUP($E$2,Cu!$A$5:$H$1999,5,0)),0,VLOOKUP($E$2,Cu!$A$5:$H$1999,5,0))</f>
        <v>6460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16550</v>
      </c>
      <c r="E6" s="328">
        <f>+IF(ISERROR(VLOOKUP($E$2,Pb!$A$5:$H$1987,7,0)),0,VLOOKUP($E$2,Pb!$A$5:$H$1987,7,0))</f>
        <v>100</v>
      </c>
      <c r="F6" s="327" t="s">
        <v>3</v>
      </c>
      <c r="G6" s="326">
        <f>+IF(ISERROR(VLOOKUP($E$2,Pb!$A$5:$H$1987,2,0)),0,VLOOKUP($E$2,Pb!$A$5:$H$1987,2,0))</f>
        <v>2467.530724857651</v>
      </c>
      <c r="H6" s="326">
        <f>+IF(ISERROR(VLOOKUP($E$2,Pb!$A$5:$H$1987,4,0)),0,VLOOKUP($E$2,Pb!$A$5:$H$1987,4,0))</f>
        <v>2109.000619536454</v>
      </c>
      <c r="I6" s="326">
        <f>+IF(ISERROR(VLOOKUP($E$2,Pb!$A$5:$H$1987,5,0)),0,VLOOKUP($E$2,Pb!$A$5:$H$1987,5,0))</f>
        <v>1942.5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3501</v>
      </c>
      <c r="E7" s="328">
        <f>+IF(ISERROR(VLOOKUP($E$2,Ag!$A$5:$H$1987,7,0)),0,VLOOKUP($E$2,Ag!$A$5:$H$1987,7,0))</f>
        <v>2</v>
      </c>
      <c r="F7" s="327" t="s">
        <v>6</v>
      </c>
      <c r="G7" s="326">
        <f>+IF(ISERROR(VLOOKUP($E$2,Ag!$A$5:$H$1518,2,0)),0,VLOOKUP($E$2,Ag!$A$5:$H$1518,2,0))</f>
        <v>521.98338777804452</v>
      </c>
      <c r="H7" s="326">
        <f>+IF(ISERROR(VLOOKUP($E$2,Ag!$A$5:$H$1518,4,0)),0,VLOOKUP($E$2,Ag!$A$5:$H$1518,4,0))</f>
        <v>446.13964767354236</v>
      </c>
      <c r="I7" s="326">
        <f>+IF(ISERROR(VLOOKUP($E$2,Ag!$A$5:$H$1518,5,0)),0,VLOOKUP($E$2,Ag!$A$5:$H$1518,5,0))</f>
        <v>482.90499999999997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22130</v>
      </c>
      <c r="E8" s="328">
        <f>+IF(ISERROR(VLOOKUP($E$2,Zn!$A$5:$H$2995,7,0)),0,VLOOKUP($E$2,Zn!$A$5:$H$2995,7,0))</f>
        <v>-290</v>
      </c>
      <c r="F8" s="327" t="s">
        <v>3</v>
      </c>
      <c r="G8" s="326">
        <f>+IF(ISERROR(VLOOKUP($E$2,Zn!$A$5:$H$2995,2,0)),0,VLOOKUP($E$2,Zn!$A$5:$H$2995,2,0))</f>
        <v>3299.483682241681</v>
      </c>
      <c r="H8" s="326">
        <f>+IF(ISERROR(VLOOKUP($E$2,Zn!$A$5:$H$2995,4,0)),0,VLOOKUP($E$2,Zn!$A$5:$H$2995,4,0))</f>
        <v>2820.0715232834882</v>
      </c>
      <c r="I8" s="326">
        <f>+IF(ISERROR(VLOOKUP($E$2,Zn!$A$5:$H$2995,5,0)),0,VLOOKUP($E$2,Zn!$A$5:$H$2995,5,0))</f>
        <v>2919.5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102750</v>
      </c>
      <c r="E9" s="328">
        <f>+IF(ISERROR(VLOOKUP($E$2,Ni!$A$6:$H$2997,7,0)),0,VLOOKUP($E$2,Ni!$A$6:$H$2997,7,0))</f>
        <v>450</v>
      </c>
      <c r="F9" s="327" t="s">
        <v>3</v>
      </c>
      <c r="G9" s="326">
        <f>+IF(ISERROR(VLOOKUP($E$2,Ni!$A$6:$H$2997,2,0)),0,VLOOKUP($E$2,Ni!$A$6:$H$2997,2,0))</f>
        <v>15319.563865808075</v>
      </c>
      <c r="H9" s="326">
        <f>+IF(ISERROR(VLOOKUP($E$2,Ni!$A$6:$H$2997,4,0)),0,VLOOKUP($E$2,Ni!$A$6:$H$2997,4,0))</f>
        <v>13093.644329750492</v>
      </c>
      <c r="I9" s="326">
        <f>+IF(ISERROR(VLOOKUP($E$2,Ni!$A$6:$H$2997,5,0)),0,VLOOKUP($E$2,Ni!$A$6:$H$2997,5,0))</f>
        <v>12970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+IF(ISERROR(VLOOKUP($E$2,Steel!$A$6:$H$2997,3,0)),0,VLOOKUP($E$2,Steel!$A$6:$H$2997,3,0))</f>
        <v>4140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617.25541999460268</v>
      </c>
      <c r="H11" s="326">
        <f>+IF(ISERROR(VLOOKUP($E$2,Steel!$A$6:$H$2997,4,0)),0,VLOOKUP($E$2,Steel!$A$6:$H$2997,4,0))</f>
        <v>527.56873503812199</v>
      </c>
      <c r="I11" s="355">
        <f>+IF(ISERROR(VLOOKUP($E$2,Steel!$A$6:$H$2997,5,0)),0,VLOOKUP($E$2,Steel!$A$6:$H$2997,5,0))</f>
        <v>479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43572</v>
      </c>
      <c r="C15" s="182" t="s">
        <v>1002</v>
      </c>
      <c r="D15" s="192">
        <f>+IF(ISERROR(VLOOKUP($E$2,'CNY-VND'!$A$4:$B$500,2,0)),0,VLOOKUP($E$2,'CNY-VND'!$A$4:$B$500,2,0))</f>
        <v>3488</v>
      </c>
      <c r="E15" s="395" t="s">
        <v>1000</v>
      </c>
      <c r="F15" s="395"/>
      <c r="G15" s="395"/>
      <c r="H15" s="395"/>
      <c r="I15" s="395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5" t="s">
        <v>1003</v>
      </c>
      <c r="F16" s="395"/>
      <c r="G16" s="395"/>
      <c r="H16" s="395"/>
      <c r="I16" s="395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6.7071100000000001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396" t="s">
        <v>17</v>
      </c>
      <c r="B18" s="396"/>
      <c r="C18" s="396"/>
      <c r="D18" s="396"/>
      <c r="E18" s="396"/>
      <c r="F18" s="396"/>
      <c r="G18" s="396"/>
      <c r="H18" s="396"/>
      <c r="I18" s="396"/>
    </row>
    <row r="19" spans="1:12" ht="15.75" customHeight="1">
      <c r="A19" s="390" t="s">
        <v>656</v>
      </c>
      <c r="B19" s="391"/>
      <c r="C19" s="390" t="s">
        <v>18</v>
      </c>
      <c r="D19" s="392"/>
      <c r="E19" s="392"/>
      <c r="F19" s="392"/>
      <c r="G19" s="392"/>
      <c r="H19" s="392"/>
      <c r="I19" s="392"/>
    </row>
    <row r="34" spans="1:12" ht="15" customHeight="1">
      <c r="A34" s="397" t="s">
        <v>657</v>
      </c>
      <c r="B34" s="397"/>
      <c r="C34" s="398" t="s">
        <v>4</v>
      </c>
      <c r="D34" s="398"/>
      <c r="E34" s="398"/>
      <c r="F34" s="398"/>
      <c r="G34" s="398"/>
      <c r="H34" s="398"/>
      <c r="I34" s="398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7" t="s">
        <v>705</v>
      </c>
      <c r="B49" s="397"/>
      <c r="C49" s="398" t="s">
        <v>706</v>
      </c>
      <c r="D49" s="398"/>
      <c r="E49" s="398"/>
      <c r="F49" s="398"/>
      <c r="G49" s="398"/>
      <c r="H49" s="398"/>
      <c r="I49" s="398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7" t="s">
        <v>721</v>
      </c>
      <c r="B67" s="397"/>
      <c r="C67" s="398" t="s">
        <v>722</v>
      </c>
      <c r="D67" s="398"/>
      <c r="E67" s="398"/>
      <c r="F67" s="398"/>
      <c r="G67" s="398"/>
      <c r="H67" s="398"/>
      <c r="I67" s="398"/>
    </row>
    <row r="82" spans="1:9">
      <c r="A82" s="397" t="s">
        <v>759</v>
      </c>
      <c r="B82" s="397"/>
      <c r="C82" s="398" t="s">
        <v>760</v>
      </c>
      <c r="D82" s="398"/>
      <c r="E82" s="398"/>
      <c r="F82" s="398"/>
      <c r="G82" s="398"/>
      <c r="H82" s="398"/>
      <c r="I82" s="398"/>
    </row>
    <row r="100" spans="1:9">
      <c r="A100" s="399" t="s">
        <v>1027</v>
      </c>
      <c r="B100" s="399"/>
      <c r="C100" s="399"/>
      <c r="D100" s="399"/>
      <c r="E100" s="399"/>
      <c r="F100" s="399"/>
      <c r="G100" s="399"/>
      <c r="H100" s="399"/>
      <c r="I100" s="399"/>
    </row>
    <row r="115" spans="1:9">
      <c r="A115" s="399" t="s">
        <v>1028</v>
      </c>
      <c r="B115" s="399"/>
      <c r="C115" s="399"/>
      <c r="D115" s="399"/>
      <c r="E115" s="399"/>
      <c r="F115" s="399"/>
      <c r="G115" s="399"/>
      <c r="H115" s="399"/>
      <c r="I115" s="399"/>
    </row>
    <row r="128" spans="1:9">
      <c r="A128" s="399" t="s">
        <v>1005</v>
      </c>
      <c r="B128" s="399"/>
      <c r="C128" s="399"/>
      <c r="D128" s="399"/>
      <c r="E128" s="399"/>
      <c r="F128" s="399"/>
      <c r="G128" s="399"/>
      <c r="H128" s="399"/>
      <c r="I128" s="399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60" activePane="bottomLeft" state="frozen"/>
      <selection pane="bottomLeft" activeCell="G1076" sqref="G107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1018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125"/>
    </row>
    <row r="1072" spans="1:3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41" activePane="bottomLeft" state="frozen"/>
      <selection pane="bottomLeft" activeCell="D553" sqref="D553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2"/>
  <sheetViews>
    <sheetView tabSelected="1" workbookViewId="0">
      <pane ySplit="3" topLeftCell="A393" activePane="bottomLeft" state="frozen"/>
      <selection pane="bottomLeft" activeCell="L401" sqref="L401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1016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/>
      <c r="B408" s="310"/>
    </row>
    <row r="409" spans="1:2">
      <c r="A409" s="307"/>
      <c r="B409" s="310"/>
    </row>
    <row r="410" spans="1:2">
      <c r="A410" s="307"/>
      <c r="B410" s="310"/>
    </row>
    <row r="411" spans="1:2">
      <c r="A411" s="307"/>
      <c r="B411" s="310"/>
    </row>
    <row r="412" spans="1:2">
      <c r="A412" s="307"/>
      <c r="B412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75" activePane="bottomLeft" state="frozen"/>
      <selection pane="bottomLeft" activeCell="E1284" sqref="E1284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6460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84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84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84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46"/>
      <c r="B1285" s="47"/>
      <c r="C1285" s="267"/>
      <c r="D1285" s="47"/>
      <c r="E1285" s="267"/>
      <c r="F1285" s="47"/>
    </row>
    <row r="1286" spans="1:7">
      <c r="A1286" s="46"/>
      <c r="B1286" s="47"/>
      <c r="C1286" s="267"/>
      <c r="D1286" s="47"/>
      <c r="E1286" s="267"/>
      <c r="F1286" s="47"/>
    </row>
    <row r="1287" spans="1:7">
      <c r="A1287" s="46"/>
      <c r="B1287" s="47"/>
      <c r="C1287" s="267"/>
      <c r="D1287" s="47"/>
      <c r="E1287" s="267"/>
      <c r="F1287" s="47"/>
    </row>
    <row r="1288" spans="1:7">
      <c r="A1288" s="46"/>
      <c r="B1288" s="47"/>
      <c r="C1288" s="267"/>
      <c r="D1288" s="47"/>
      <c r="E1288" s="267"/>
      <c r="F1288" s="47"/>
    </row>
    <row r="1289" spans="1:7">
      <c r="A1289" s="46"/>
      <c r="B1289" s="47"/>
      <c r="C1289" s="267"/>
      <c r="D1289" s="47"/>
      <c r="E1289" s="267"/>
      <c r="F1289" s="47"/>
    </row>
    <row r="1290" spans="1:7">
      <c r="A1290" s="46"/>
      <c r="B1290" s="47"/>
      <c r="C1290" s="267"/>
      <c r="D1290" s="47"/>
      <c r="E1290" s="267"/>
      <c r="F1290" s="47"/>
    </row>
    <row r="1291" spans="1:7">
      <c r="A1291" s="46"/>
      <c r="B1291" s="47"/>
      <c r="C1291" s="267"/>
      <c r="D1291" s="47"/>
      <c r="E1291" s="267"/>
      <c r="F1291" s="47"/>
    </row>
    <row r="1292" spans="1:7">
      <c r="A1292" s="46"/>
      <c r="B1292" s="47"/>
      <c r="C1292" s="267"/>
      <c r="D1292" s="47"/>
      <c r="E1292" s="267"/>
      <c r="F1292" s="47"/>
    </row>
    <row r="1293" spans="1:7">
      <c r="A1293" s="46"/>
      <c r="B1293" s="47"/>
      <c r="C1293" s="267"/>
      <c r="D1293" s="47"/>
      <c r="E1293" s="267"/>
      <c r="F1293" s="47"/>
    </row>
    <row r="1294" spans="1:7">
      <c r="A1294" s="46"/>
      <c r="B1294" s="47"/>
      <c r="C1294" s="267"/>
      <c r="D1294" s="47"/>
      <c r="E1294" s="267"/>
      <c r="F1294" s="47"/>
    </row>
    <row r="1295" spans="1:7">
      <c r="A1295" s="46"/>
      <c r="B1295" s="47"/>
      <c r="C1295" s="267"/>
      <c r="D1295" s="47"/>
      <c r="E1295" s="267"/>
      <c r="F1295" s="47"/>
    </row>
    <row r="1296" spans="1:7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76" activePane="bottomLeft" state="frozen"/>
      <selection pane="bottomLeft" activeCell="E1282" sqref="E1282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2" si="50">+IF(F1247=0,"",C1247/F1247)</f>
        <v>2475.7618493941013</v>
      </c>
      <c r="C1247" s="383">
        <v>16800</v>
      </c>
      <c r="D1247" s="47">
        <f t="shared" ref="D1247:D1282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82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01"/>
      <c r="B1283" s="47"/>
      <c r="C1283" s="47"/>
      <c r="D1283" s="47"/>
      <c r="E1283" s="47"/>
      <c r="F1283" s="62"/>
    </row>
    <row r="1284" spans="1:7">
      <c r="A1284" s="201"/>
      <c r="B1284" s="47"/>
      <c r="C1284" s="47"/>
      <c r="D1284" s="47"/>
      <c r="E1284" s="47"/>
      <c r="F1284" s="62"/>
    </row>
    <row r="1285" spans="1:7">
      <c r="A1285" s="201"/>
      <c r="B1285" s="47"/>
      <c r="C1285" s="47"/>
      <c r="D1285" s="47"/>
      <c r="E1285" s="47"/>
      <c r="F1285" s="62"/>
    </row>
    <row r="1286" spans="1:7">
      <c r="A1286" s="201"/>
      <c r="B1286" s="47"/>
      <c r="C1286" s="47"/>
      <c r="D1286" s="47"/>
      <c r="E1286" s="47"/>
      <c r="F1286" s="62"/>
    </row>
    <row r="1287" spans="1:7">
      <c r="A1287" s="201"/>
      <c r="B1287" s="47"/>
      <c r="C1287" s="47"/>
      <c r="D1287" s="47"/>
      <c r="E1287" s="47"/>
      <c r="F1287" s="62"/>
    </row>
    <row r="1288" spans="1:7">
      <c r="A1288" s="201"/>
      <c r="B1288" s="47"/>
      <c r="C1288" s="47"/>
      <c r="D1288" s="47"/>
      <c r="E1288" s="47"/>
      <c r="F1288" s="62"/>
    </row>
    <row r="1289" spans="1:7">
      <c r="A1289" s="201"/>
      <c r="B1289" s="47"/>
      <c r="C1289" s="47"/>
      <c r="D1289" s="47"/>
      <c r="E1289" s="47"/>
      <c r="F1289" s="62"/>
    </row>
    <row r="1290" spans="1:7">
      <c r="A1290" s="201"/>
      <c r="B1290" s="47"/>
      <c r="C1290" s="47"/>
      <c r="D1290" s="47"/>
      <c r="E1290" s="47"/>
      <c r="F1290" s="62"/>
    </row>
    <row r="1291" spans="1:7">
      <c r="A1291" s="201"/>
      <c r="B1291" s="47"/>
      <c r="C1291" s="47"/>
      <c r="D1291" s="47"/>
      <c r="E1291" s="47"/>
      <c r="F1291" s="62"/>
    </row>
    <row r="1292" spans="1:7">
      <c r="A1292" s="201"/>
      <c r="B1292" s="47"/>
      <c r="C1292" s="47"/>
      <c r="D1292" s="47"/>
      <c r="E1292" s="47"/>
      <c r="F1292" s="62"/>
    </row>
    <row r="1293" spans="1:7">
      <c r="A1293" s="201"/>
      <c r="B1293" s="47"/>
      <c r="C1293" s="47"/>
      <c r="D1293" s="47"/>
      <c r="E1293" s="47"/>
      <c r="F1293" s="62"/>
    </row>
    <row r="1294" spans="1:7">
      <c r="A1294" s="201"/>
      <c r="B1294" s="47"/>
      <c r="C1294" s="47"/>
      <c r="D1294" s="47"/>
      <c r="E1294" s="47"/>
      <c r="F1294" s="62"/>
    </row>
    <row r="1295" spans="1:7">
      <c r="A1295" s="201"/>
      <c r="B1295" s="47"/>
      <c r="C1295" s="47"/>
      <c r="D1295" s="47"/>
      <c r="E1295" s="47"/>
      <c r="F1295" s="62"/>
    </row>
    <row r="1296" spans="1:7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74" activePane="bottomLeft" state="frozen"/>
      <selection pane="bottomLeft" activeCell="E1284" sqref="E1284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83" si="40">+IF(F1204=0,"",C1204/F1204)</f>
        <v>502.68342758347438</v>
      </c>
      <c r="C1204" s="257">
        <v>3489</v>
      </c>
      <c r="D1204" s="20">
        <f t="shared" ref="D1204:D1283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83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257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257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257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257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257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4"/>
      <c r="B1284" s="20"/>
      <c r="C1284" s="257"/>
      <c r="D1284" s="20"/>
      <c r="E1284" s="20"/>
      <c r="F1284" s="58"/>
    </row>
    <row r="1285" spans="1:7">
      <c r="A1285" s="224"/>
      <c r="B1285" s="20"/>
      <c r="C1285" s="257"/>
      <c r="D1285" s="20"/>
      <c r="E1285" s="20"/>
      <c r="F1285" s="58"/>
    </row>
    <row r="1286" spans="1:7">
      <c r="A1286" s="224"/>
      <c r="B1286" s="20"/>
      <c r="C1286" s="257"/>
      <c r="D1286" s="20"/>
      <c r="E1286" s="20"/>
      <c r="F1286" s="58"/>
    </row>
    <row r="1287" spans="1:7">
      <c r="A1287" s="224"/>
      <c r="B1287" s="20"/>
      <c r="C1287" s="257"/>
      <c r="D1287" s="20"/>
      <c r="E1287" s="20"/>
      <c r="F1287" s="58"/>
    </row>
    <row r="1288" spans="1:7">
      <c r="A1288" s="224"/>
      <c r="B1288" s="20"/>
      <c r="C1288" s="257"/>
      <c r="D1288" s="20"/>
      <c r="E1288" s="20"/>
      <c r="F1288" s="58"/>
    </row>
    <row r="1289" spans="1:7">
      <c r="A1289" s="224"/>
      <c r="B1289" s="20"/>
      <c r="C1289" s="257"/>
      <c r="D1289" s="20"/>
      <c r="E1289" s="20"/>
      <c r="F1289" s="58"/>
    </row>
    <row r="1290" spans="1:7">
      <c r="A1290" s="224"/>
      <c r="B1290" s="20"/>
      <c r="C1290" s="257"/>
      <c r="D1290" s="20"/>
      <c r="E1290" s="20"/>
      <c r="F1290" s="58"/>
    </row>
    <row r="1291" spans="1:7">
      <c r="A1291" s="224"/>
      <c r="B1291" s="20"/>
      <c r="C1291" s="257"/>
      <c r="D1291" s="20"/>
      <c r="E1291" s="20"/>
      <c r="F1291" s="58"/>
    </row>
    <row r="1292" spans="1:7">
      <c r="A1292" s="224"/>
      <c r="B1292" s="20"/>
      <c r="C1292" s="257"/>
      <c r="D1292" s="20"/>
      <c r="E1292" s="20"/>
      <c r="F1292" s="58"/>
    </row>
    <row r="1293" spans="1:7">
      <c r="A1293" s="224"/>
      <c r="B1293" s="20"/>
      <c r="C1293" s="257"/>
      <c r="D1293" s="20"/>
      <c r="E1293" s="20"/>
      <c r="F1293" s="58"/>
    </row>
    <row r="1294" spans="1:7">
      <c r="A1294" s="224"/>
      <c r="B1294" s="20"/>
      <c r="C1294" s="257"/>
      <c r="D1294" s="20"/>
      <c r="E1294" s="20"/>
      <c r="F1294" s="58"/>
    </row>
    <row r="1295" spans="1:7">
      <c r="A1295" s="224"/>
      <c r="B1295" s="20"/>
      <c r="C1295" s="257"/>
      <c r="D1295" s="20"/>
      <c r="E1295" s="20"/>
      <c r="F1295" s="58"/>
    </row>
    <row r="1296" spans="1:7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80"/>
  <sheetViews>
    <sheetView zoomScale="85" zoomScaleNormal="85" workbookViewId="0">
      <pane ySplit="4" topLeftCell="A1271" activePane="bottomLeft" state="frozen"/>
      <selection pane="bottomLeft" activeCell="F1281" sqref="F1281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2820.0715232834882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80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80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80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7"/>
  <sheetViews>
    <sheetView zoomScale="115" zoomScaleNormal="115" workbookViewId="0">
      <pane ySplit="5" topLeftCell="A815" activePane="bottomLeft" state="frozen"/>
      <selection pane="bottomLeft" activeCell="E827" sqref="E827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27" si="28">+IF(F731=0,"",C731/F731)</f>
        <v>14764.542141360806</v>
      </c>
      <c r="C731" s="288">
        <v>102900</v>
      </c>
      <c r="D731" s="110">
        <f t="shared" ref="D731:D827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27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52"/>
  <sheetViews>
    <sheetView workbookViewId="0">
      <pane xSplit="1" ySplit="5" topLeftCell="B144" activePane="bottomRight" state="frozen"/>
      <selection pane="topRight" activeCell="B1" sqref="B1"/>
      <selection pane="bottomLeft" activeCell="A6" sqref="A6"/>
      <selection pane="bottomRight" activeCell="A151" sqref="A151:A152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0"/>
  <sheetViews>
    <sheetView workbookViewId="0">
      <pane xSplit="1" ySplit="5" topLeftCell="B144" activePane="bottomRight" state="frozen"/>
      <selection pane="topRight" activeCell="B1" sqref="B1"/>
      <selection pane="bottomLeft" activeCell="A6" sqref="A6"/>
      <selection pane="bottomRight" activeCell="I151" sqref="I151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50" si="14">+IF(F54=0,"",C54/F54)</f>
        <v>672.94171664705709</v>
      </c>
      <c r="C54" s="335">
        <v>4690</v>
      </c>
      <c r="D54" s="358">
        <f t="shared" ref="D54:D150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2019-04-17T03:39:00Z</dcterms:modified>
</cp:coreProperties>
</file>