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F148" i="16" l="1"/>
  <c r="B148" i="16" s="1"/>
  <c r="D148" i="16" s="1"/>
  <c r="D825" i="7"/>
  <c r="F825" i="7"/>
  <c r="B825" i="7" s="1"/>
  <c r="G825" i="7"/>
  <c r="B1278" i="5"/>
  <c r="D1278" i="5" s="1"/>
  <c r="G1278" i="5"/>
  <c r="F1278" i="5"/>
  <c r="B1281" i="4"/>
  <c r="D1281" i="4"/>
  <c r="F1281" i="4"/>
  <c r="G1281" i="4"/>
  <c r="G1280" i="3"/>
  <c r="B1280" i="3"/>
  <c r="D1280" i="3" s="1"/>
  <c r="F1280" i="3"/>
  <c r="B1282" i="2"/>
  <c r="D1282" i="2"/>
  <c r="F1282" i="2"/>
  <c r="G1282" i="2"/>
  <c r="B147" i="16" l="1"/>
  <c r="D147" i="16" s="1"/>
  <c r="F147" i="16"/>
  <c r="B824" i="7"/>
  <c r="D824" i="7" s="1"/>
  <c r="F824" i="7"/>
  <c r="G824" i="7"/>
  <c r="B1277" i="5"/>
  <c r="D1277" i="5"/>
  <c r="F1277" i="5"/>
  <c r="G1277" i="5"/>
  <c r="B1280" i="4"/>
  <c r="D1280" i="4"/>
  <c r="F1280" i="4"/>
  <c r="G1280" i="4"/>
  <c r="B1279" i="3"/>
  <c r="D1279" i="3" s="1"/>
  <c r="F1279" i="3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B1279" i="2"/>
  <c r="D1279" i="2" s="1"/>
  <c r="F1279" i="2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B1273" i="5"/>
  <c r="D1273" i="5" s="1"/>
  <c r="F1273" i="5"/>
  <c r="G1273" i="5"/>
  <c r="B1276" i="4"/>
  <c r="D1276" i="4" s="1"/>
  <c r="F1276" i="4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B818" i="7"/>
  <c r="D818" i="7" s="1"/>
  <c r="F818" i="7"/>
  <c r="G818" i="7"/>
  <c r="B1271" i="5"/>
  <c r="D1271" i="5" s="1"/>
  <c r="F1271" i="5"/>
  <c r="G1271" i="5"/>
  <c r="B1274" i="4"/>
  <c r="D1274" i="4" s="1"/>
  <c r="F1274" i="4"/>
  <c r="G1274" i="4"/>
  <c r="B1273" i="3"/>
  <c r="D1273" i="3" s="1"/>
  <c r="F1273" i="3"/>
  <c r="G1273" i="3"/>
  <c r="F1275" i="2"/>
  <c r="B1275" i="2" s="1"/>
  <c r="D1275" i="2" s="1"/>
  <c r="G1275" i="2"/>
  <c r="F140" i="16"/>
  <c r="B140" i="16" s="1"/>
  <c r="D140" i="16" s="1"/>
  <c r="B817" i="7"/>
  <c r="D817" i="7" s="1"/>
  <c r="F817" i="7"/>
  <c r="G817" i="7"/>
  <c r="F1270" i="5"/>
  <c r="B1270" i="5" s="1"/>
  <c r="D1270" i="5" s="1"/>
  <c r="G1270" i="5"/>
  <c r="B1273" i="4"/>
  <c r="D1273" i="4" s="1"/>
  <c r="F1273" i="4"/>
  <c r="G1273" i="4"/>
  <c r="F1272" i="3"/>
  <c r="B1272" i="3" s="1"/>
  <c r="D1272" i="3" s="1"/>
  <c r="G1272" i="3"/>
  <c r="B1274" i="2"/>
  <c r="D1274" i="2" s="1"/>
  <c r="F1274" i="2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B1271" i="3"/>
  <c r="D1271" i="3" s="1"/>
  <c r="F1271" i="3"/>
  <c r="G1271" i="3"/>
  <c r="B1273" i="2"/>
  <c r="D1273" i="2" s="1"/>
  <c r="F1273" i="2"/>
  <c r="G1273" i="2"/>
  <c r="D138" i="16"/>
  <c r="F138" i="16"/>
  <c r="B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B1270" i="3"/>
  <c r="D1270" i="3" s="1"/>
  <c r="F1270" i="3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B1271" i="2"/>
  <c r="D1271" i="2" s="1"/>
  <c r="F1271" i="2"/>
  <c r="G1271" i="2"/>
  <c r="B136" i="16"/>
  <c r="D136" i="16" s="1"/>
  <c r="F136" i="16"/>
  <c r="F813" i="7"/>
  <c r="B813" i="7" s="1"/>
  <c r="D813" i="7" s="1"/>
  <c r="G813" i="7"/>
  <c r="B1266" i="5"/>
  <c r="D1266" i="5" s="1"/>
  <c r="F1266" i="5"/>
  <c r="G1266" i="5"/>
  <c r="B1269" i="4"/>
  <c r="D1269" i="4" s="1"/>
  <c r="F1269" i="4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B1268" i="4"/>
  <c r="D1268" i="4" s="1"/>
  <c r="F1268" i="4"/>
  <c r="G1268" i="4"/>
  <c r="B1267" i="3"/>
  <c r="D1267" i="3" s="1"/>
  <c r="F1267" i="3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B1267" i="4"/>
  <c r="D1267" i="4" s="1"/>
  <c r="F1267" i="4"/>
  <c r="G1267" i="4"/>
  <c r="B1266" i="3"/>
  <c r="D1266" i="3" s="1"/>
  <c r="F1266" i="3"/>
  <c r="G1266" i="3"/>
  <c r="F1268" i="2"/>
  <c r="B1268" i="2" s="1"/>
  <c r="D1268" i="2" s="1"/>
  <c r="G1268" i="2"/>
  <c r="F133" i="16"/>
  <c r="B133" i="16" s="1"/>
  <c r="D133" i="16" s="1"/>
  <c r="B810" i="7"/>
  <c r="D810" i="7" s="1"/>
  <c r="F810" i="7"/>
  <c r="G810" i="7"/>
  <c r="F1263" i="5"/>
  <c r="B1263" i="5" s="1"/>
  <c r="D1263" i="5" s="1"/>
  <c r="G1263" i="5"/>
  <c r="F1266" i="4"/>
  <c r="B1266" i="4" s="1"/>
  <c r="D1266" i="4" s="1"/>
  <c r="G1266" i="4"/>
  <c r="B1265" i="3"/>
  <c r="D1265" i="3" s="1"/>
  <c r="F1265" i="3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B1264" i="3"/>
  <c r="D1264" i="3" s="1"/>
  <c r="F1264" i="3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B1264" i="4"/>
  <c r="D1264" i="4" s="1"/>
  <c r="F1264" i="4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B129" i="16"/>
  <c r="D129" i="16" s="1"/>
  <c r="F129" i="16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B1261" i="4"/>
  <c r="D1261" i="4" s="1"/>
  <c r="F1261" i="4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B1259" i="3"/>
  <c r="D1259" i="3" s="1"/>
  <c r="F1259" i="3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B125" i="16"/>
  <c r="D125" i="16" s="1"/>
  <c r="F125" i="16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B1259" i="2"/>
  <c r="D1259" i="2" s="1"/>
  <c r="F1259" i="2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B1251" i="4"/>
  <c r="D1251" i="4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097" i="3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B573" i="7"/>
  <c r="D573" i="7" s="1"/>
  <c r="B574" i="7"/>
  <c r="B575" i="7"/>
  <c r="B576" i="7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B584" i="7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G1013" i="5"/>
  <c r="B1016" i="4"/>
  <c r="D1016" i="4" s="1"/>
  <c r="B1015" i="3"/>
  <c r="D1015" i="3" s="1"/>
  <c r="B1016" i="2"/>
  <c r="D1016" i="2" s="1"/>
  <c r="B559" i="7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64" i="3"/>
  <c r="D872" i="2"/>
  <c r="D443" i="7"/>
  <c r="D464" i="7"/>
  <c r="D465" i="7"/>
  <c r="D481" i="7"/>
  <c r="D491" i="7"/>
  <c r="D505" i="7"/>
  <c r="D510" i="7"/>
  <c r="D516" i="7"/>
  <c r="D526" i="7"/>
  <c r="D527" i="7"/>
  <c r="D528" i="7"/>
  <c r="D534" i="7"/>
  <c r="D536" i="7"/>
  <c r="D537" i="7"/>
  <c r="D539" i="7"/>
  <c r="D540" i="7"/>
  <c r="D543" i="7"/>
  <c r="D545" i="7"/>
  <c r="D546" i="7"/>
  <c r="D547" i="7"/>
  <c r="D549" i="7"/>
  <c r="D554" i="7"/>
  <c r="D555" i="7"/>
  <c r="D559" i="7"/>
  <c r="D562" i="7"/>
  <c r="D563" i="7"/>
  <c r="D564" i="7"/>
  <c r="D570" i="7"/>
  <c r="D572" i="7"/>
  <c r="D574" i="7"/>
  <c r="D575" i="7"/>
  <c r="D576" i="7"/>
  <c r="D583" i="7"/>
  <c r="D584" i="7"/>
  <c r="D589" i="7"/>
  <c r="D593" i="7"/>
  <c r="D595" i="7"/>
  <c r="D596" i="7"/>
  <c r="D599" i="7"/>
  <c r="D602" i="7"/>
  <c r="D603" i="7"/>
  <c r="D604" i="7"/>
  <c r="D606" i="7"/>
  <c r="D609" i="7"/>
  <c r="D611" i="7"/>
  <c r="D613" i="7"/>
  <c r="D615" i="7"/>
  <c r="D619" i="7"/>
  <c r="D621" i="7"/>
  <c r="D622" i="7"/>
  <c r="D626" i="7"/>
  <c r="D629" i="7"/>
  <c r="D417" i="7"/>
  <c r="D870" i="5"/>
  <c r="D897" i="5"/>
  <c r="D948" i="5"/>
  <c r="D1001" i="5"/>
  <c r="D1006" i="5"/>
  <c r="D1013" i="5"/>
  <c r="D1015" i="5"/>
  <c r="D1020" i="5"/>
  <c r="D1022" i="5"/>
  <c r="D1023" i="5"/>
  <c r="D1029" i="5"/>
  <c r="D1039" i="5"/>
  <c r="D1043" i="5"/>
  <c r="D1044" i="5"/>
  <c r="D1046" i="5"/>
  <c r="D1047" i="5"/>
  <c r="D1053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<sst xmlns="http://schemas.openxmlformats.org/spreadsheetml/2006/main" count="4599" uniqueCount="1034">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</sst>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31808"/>
        <c:axId val="53250880"/>
      </c:areaChart>
      <c:dateAx>
        <c:axId val="550318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250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2508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1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6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83424"/>
        <c:axId val="90395136"/>
      </c:areaChart>
      <c:dateAx>
        <c:axId val="909834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5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39513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834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03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680"/>
        <c:axId val="90396288"/>
      </c:areaChart>
      <c:dateAx>
        <c:axId val="938316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6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39628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316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845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2704"/>
        <c:axId val="99697216"/>
      </c:areaChart>
      <c:dateAx>
        <c:axId val="938327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972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69721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32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7456"/>
        <c:axId val="99698944"/>
      </c:areaChart>
      <c:dateAx>
        <c:axId val="996674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698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6989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62688"/>
        <c:axId val="99700672"/>
      </c:areaChart>
      <c:dateAx>
        <c:axId val="9976268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7006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70067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626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6416"/>
        <c:axId val="101001472"/>
      </c:areaChart>
      <c:dateAx>
        <c:axId val="89276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01472"/>
        <c:crosses val="autoZero"/>
        <c:auto val="1"/>
        <c:lblOffset val="100"/>
        <c:baseTimeUnit val="days"/>
      </c:dateAx>
      <c:valAx>
        <c:axId val="10100147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7641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149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7440"/>
        <c:axId val="101003200"/>
      </c:areaChart>
      <c:dateAx>
        <c:axId val="89277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3200"/>
        <c:crosses val="autoZero"/>
        <c:auto val="1"/>
        <c:lblOffset val="100"/>
        <c:baseTimeUnit val="days"/>
      </c:dateAx>
      <c:valAx>
        <c:axId val="1010032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774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7952"/>
        <c:axId val="101004928"/>
      </c:areaChart>
      <c:dateAx>
        <c:axId val="89277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4928"/>
        <c:crosses val="autoZero"/>
        <c:auto val="1"/>
        <c:lblOffset val="100"/>
        <c:baseTimeUnit val="days"/>
      </c:dateAx>
      <c:valAx>
        <c:axId val="101004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77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80000"/>
        <c:axId val="101006656"/>
      </c:areaChart>
      <c:dateAx>
        <c:axId val="89280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6656"/>
        <c:crosses val="autoZero"/>
        <c:auto val="1"/>
        <c:lblOffset val="100"/>
        <c:baseTimeUnit val="days"/>
      </c:dateAx>
      <c:valAx>
        <c:axId val="10100665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800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0176"/>
        <c:axId val="105866368"/>
      </c:lineChart>
      <c:dateAx>
        <c:axId val="104690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866368"/>
        <c:crosses val="autoZero"/>
        <c:auto val="1"/>
        <c:lblOffset val="100"/>
        <c:baseTimeUnit val="days"/>
      </c:dateAx>
      <c:valAx>
        <c:axId val="1058663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33344"/>
        <c:axId val="53252608"/>
      </c:areaChart>
      <c:dateAx>
        <c:axId val="5503334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2526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325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33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65920"/>
        <c:axId val="105868096"/>
      </c:areaChart>
      <c:dateAx>
        <c:axId val="104465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868096"/>
        <c:crosses val="autoZero"/>
        <c:auto val="1"/>
        <c:lblOffset val="100"/>
        <c:baseTimeUnit val="days"/>
      </c:dateAx>
      <c:valAx>
        <c:axId val="1058680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4659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66944"/>
        <c:axId val="105869824"/>
      </c:areaChart>
      <c:dateAx>
        <c:axId val="10446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869824"/>
        <c:crosses val="autoZero"/>
        <c:auto val="1"/>
        <c:lblOffset val="100"/>
        <c:baseTimeUnit val="days"/>
      </c:dateAx>
      <c:valAx>
        <c:axId val="10586982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466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67968"/>
        <c:axId val="105871552"/>
      </c:barChart>
      <c:dateAx>
        <c:axId val="104467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871552"/>
        <c:crosses val="autoZero"/>
        <c:auto val="1"/>
        <c:lblOffset val="100"/>
        <c:baseTimeUnit val="days"/>
      </c:dateAx>
      <c:valAx>
        <c:axId val="1058715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4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10816"/>
        <c:axId val="107634688"/>
      </c:areaChart>
      <c:dateAx>
        <c:axId val="106210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7634688"/>
        <c:crosses val="autoZero"/>
        <c:auto val="1"/>
        <c:lblOffset val="100"/>
        <c:baseTimeUnit val="days"/>
      </c:dateAx>
      <c:valAx>
        <c:axId val="10763468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21081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11840"/>
        <c:axId val="107636416"/>
      </c:areaChart>
      <c:dateAx>
        <c:axId val="106211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636416"/>
        <c:crosses val="autoZero"/>
        <c:auto val="1"/>
        <c:lblOffset val="100"/>
        <c:baseTimeUnit val="days"/>
      </c:dateAx>
      <c:valAx>
        <c:axId val="10763641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211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2864"/>
        <c:axId val="107638144"/>
      </c:lineChart>
      <c:catAx>
        <c:axId val="106212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38144"/>
        <c:crosses val="autoZero"/>
        <c:auto val="1"/>
        <c:lblAlgn val="ctr"/>
        <c:lblOffset val="100"/>
        <c:noMultiLvlLbl val="0"/>
      </c:catAx>
      <c:valAx>
        <c:axId val="10763814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21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98048"/>
        <c:axId val="107639872"/>
      </c:lineChart>
      <c:dateAx>
        <c:axId val="108098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39872"/>
        <c:crosses val="autoZero"/>
        <c:auto val="1"/>
        <c:lblOffset val="100"/>
        <c:baseTimeUnit val="days"/>
      </c:dateAx>
      <c:valAx>
        <c:axId val="10763987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09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53472"/>
        <c:axId val="107641600"/>
      </c:areaChart>
      <c:dateAx>
        <c:axId val="107753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641600"/>
        <c:crosses val="autoZero"/>
        <c:auto val="1"/>
        <c:lblOffset val="100"/>
        <c:baseTimeUnit val="days"/>
      </c:dateAx>
      <c:valAx>
        <c:axId val="10764160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5347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54496"/>
        <c:axId val="107684416"/>
      </c:areaChart>
      <c:dateAx>
        <c:axId val="107754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684416"/>
        <c:crosses val="autoZero"/>
        <c:auto val="1"/>
        <c:lblOffset val="100"/>
        <c:baseTimeUnit val="days"/>
      </c:dateAx>
      <c:valAx>
        <c:axId val="1076844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54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5008"/>
        <c:axId val="107686144"/>
      </c:lineChart>
      <c:dateAx>
        <c:axId val="107755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86144"/>
        <c:crosses val="autoZero"/>
        <c:auto val="1"/>
        <c:lblOffset val="100"/>
        <c:baseTimeUnit val="days"/>
      </c:dateAx>
      <c:valAx>
        <c:axId val="10768614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55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593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58272"/>
        <c:axId val="53254336"/>
      </c:areaChart>
      <c:dateAx>
        <c:axId val="551582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254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25433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582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01120"/>
        <c:axId val="107687872"/>
      </c:areaChart>
      <c:dateAx>
        <c:axId val="108101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7687872"/>
        <c:crosses val="autoZero"/>
        <c:auto val="1"/>
        <c:lblOffset val="100"/>
        <c:baseTimeUnit val="days"/>
      </c:dateAx>
      <c:valAx>
        <c:axId val="1076878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01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79296"/>
        <c:axId val="107689600"/>
      </c:areaChart>
      <c:dateAx>
        <c:axId val="108279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689600"/>
        <c:crosses val="autoZero"/>
        <c:auto val="1"/>
        <c:lblOffset val="100"/>
        <c:baseTimeUnit val="days"/>
      </c:dateAx>
      <c:valAx>
        <c:axId val="1076896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279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1344"/>
        <c:axId val="107691328"/>
      </c:lineChart>
      <c:dateAx>
        <c:axId val="108281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91328"/>
        <c:crosses val="autoZero"/>
        <c:auto val="1"/>
        <c:lblOffset val="100"/>
        <c:baseTimeUnit val="days"/>
      </c:dateAx>
      <c:valAx>
        <c:axId val="107691328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281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27872"/>
        <c:axId val="108414080"/>
      </c:areaChart>
      <c:dateAx>
        <c:axId val="109327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414080"/>
        <c:crosses val="autoZero"/>
        <c:auto val="1"/>
        <c:lblOffset val="100"/>
        <c:baseTimeUnit val="days"/>
      </c:dateAx>
      <c:valAx>
        <c:axId val="108414080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327872"/>
        <c:crosses val="autoZero"/>
        <c:crossBetween val="midCat"/>
        <c:minorUnit val="1.0000000000000124E-4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27360"/>
        <c:axId val="108416960"/>
      </c:areaChart>
      <c:dateAx>
        <c:axId val="109327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416960"/>
        <c:crosses val="autoZero"/>
        <c:auto val="1"/>
        <c:lblOffset val="100"/>
        <c:baseTimeUnit val="days"/>
      </c:dateAx>
      <c:valAx>
        <c:axId val="108416960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327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7408"/>
        <c:axId val="108418688"/>
      </c:areaChart>
      <c:dateAx>
        <c:axId val="109457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418688"/>
        <c:crosses val="autoZero"/>
        <c:auto val="1"/>
        <c:lblOffset val="100"/>
        <c:baseTimeUnit val="days"/>
      </c:dateAx>
      <c:valAx>
        <c:axId val="10841868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5740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59808"/>
        <c:axId val="90251264"/>
      </c:areaChart>
      <c:dateAx>
        <c:axId val="551598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512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5126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59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121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60320"/>
        <c:axId val="90254144"/>
      </c:areaChart>
      <c:dateAx>
        <c:axId val="551603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254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54144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60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77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8448"/>
        <c:axId val="90255872"/>
      </c:areaChart>
      <c:catAx>
        <c:axId val="673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55872"/>
        <c:crosses val="autoZero"/>
        <c:auto val="1"/>
        <c:lblAlgn val="ctr"/>
        <c:lblOffset val="100"/>
        <c:noMultiLvlLbl val="0"/>
      </c:catAx>
      <c:valAx>
        <c:axId val="9025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368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70496"/>
        <c:axId val="90258176"/>
      </c:areaChart>
      <c:dateAx>
        <c:axId val="673704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2581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25817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3704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0864"/>
        <c:axId val="90391104"/>
      </c:lineChart>
      <c:dateAx>
        <c:axId val="9098086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1104"/>
        <c:crosses val="autoZero"/>
        <c:auto val="1"/>
        <c:lblOffset val="100"/>
        <c:baseTimeUnit val="days"/>
      </c:dateAx>
      <c:valAx>
        <c:axId val="9039110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808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1888"/>
        <c:axId val="90393408"/>
      </c:lineChart>
      <c:dateAx>
        <c:axId val="9098188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3408"/>
        <c:crosses val="autoZero"/>
        <c:auto val="1"/>
        <c:lblOffset val="100"/>
        <c:baseTimeUnit val="days"/>
      </c:dateAx>
      <c:valAx>
        <c:axId val="903934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8188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zoomScaleSheetLayoutView="85" workbookViewId="0">
      <selection activeCell="B17" sqref="B1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93" t="s">
        <v>1017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 x14ac:dyDescent="0.25">
      <c r="A2" s="394" t="s">
        <v>21</v>
      </c>
      <c r="B2" s="394"/>
      <c r="C2" s="394"/>
      <c r="D2" s="394"/>
      <c r="E2" s="181">
        <v>43567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49050</v>
      </c>
      <c r="E5" s="328">
        <f>+IF(ISERROR(VLOOKUP($E$2,Cu!$A$5:$H$1642,7,0)),0,VLOOKUP($E$2,Cu!$A$5:$H$1642,7,0))</f>
        <v>-360</v>
      </c>
      <c r="F5" s="327" t="s">
        <v>3</v>
      </c>
      <c r="G5" s="326">
        <f>+IF(ISERROR(VLOOKUP($E$2,Cu!$A$5:$H$1642,2,0)),0,VLOOKUP($E$2,Cu!$A$5:$H$1642,2,0))</f>
        <v>7292.0212947834916</v>
      </c>
      <c r="H5" s="326">
        <f>+IF(ISERROR(VLOOKUP($E$2,Cu!$A$5:$H$1642,4,0)),0,VLOOKUP($E$2,Cu!$A$5:$H$1642,4,0))</f>
        <v>6232.4968331482842</v>
      </c>
      <c r="I5" s="326">
        <f>+IF(ISERROR(VLOOKUP($E$2,Cu!$A$5:$H$1999,5,0)),0,VLOOKUP($E$2,Cu!$A$5:$H$1999,5,0))</f>
        <v>6432.5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16425</v>
      </c>
      <c r="E6" s="328">
        <f>+IF(ISERROR(VLOOKUP($E$2,Pb!$A$5:$H$1987,7,0)),0,VLOOKUP($E$2,Pb!$A$5:$H$1987,7,0))</f>
        <v>-100</v>
      </c>
      <c r="F6" s="327" t="s">
        <v>3</v>
      </c>
      <c r="G6" s="326">
        <f>+IF(ISERROR(VLOOKUP($E$2,Pb!$A$5:$H$1987,2,0)),0,VLOOKUP($E$2,Pb!$A$5:$H$1987,2,0))</f>
        <v>2441.8236445834627</v>
      </c>
      <c r="H6" s="326">
        <f>+IF(ISERROR(VLOOKUP($E$2,Pb!$A$5:$H$1987,4,0)),0,VLOOKUP($E$2,Pb!$A$5:$H$1987,4,0))</f>
        <v>2087.028756054242</v>
      </c>
      <c r="I6" s="326">
        <f>+IF(ISERROR(VLOOKUP($E$2,Pb!$A$5:$H$1987,5,0)),0,VLOOKUP($E$2,Pb!$A$5:$H$1987,5,0))</f>
        <v>1942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3521</v>
      </c>
      <c r="E7" s="328">
        <f>+IF(ISERROR(VLOOKUP($E$2,Ag!$A$5:$H$1987,7,0)),0,VLOOKUP($E$2,Ag!$A$5:$H$1987,7,0))</f>
        <v>-40</v>
      </c>
      <c r="F7" s="327" t="s">
        <v>6</v>
      </c>
      <c r="G7" s="326">
        <f>+IF(ISERROR(VLOOKUP($E$2,Ag!$A$5:$H$1518,2,0)),0,VLOOKUP($E$2,Ag!$A$5:$H$1518,2,0))</f>
        <v>523.44968356641539</v>
      </c>
      <c r="H7" s="326">
        <f>+IF(ISERROR(VLOOKUP($E$2,Ag!$A$5:$H$1518,4,0)),0,VLOOKUP($E$2,Ag!$A$5:$H$1518,4,0))</f>
        <v>447.39289193710721</v>
      </c>
      <c r="I7" s="326">
        <f>+IF(ISERROR(VLOOKUP($E$2,Ag!$A$5:$H$1518,5,0)),0,VLOOKUP($E$2,Ag!$A$5:$H$1518,5,0))</f>
        <v>481.45499999999998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22630</v>
      </c>
      <c r="E8" s="328">
        <f>+IF(ISERROR(VLOOKUP($E$2,Zn!$A$5:$H$2995,7,0)),0,VLOOKUP($E$2,Zn!$A$5:$H$2995,7,0))</f>
        <v>-130</v>
      </c>
      <c r="F8" s="327" t="s">
        <v>3</v>
      </c>
      <c r="G8" s="326">
        <f>+IF(ISERROR(VLOOKUP($E$2,Zn!$A$5:$H$2995,2,0)),0,VLOOKUP($E$2,Zn!$A$5:$H$2995,2,0))</f>
        <v>3364.2903547594374</v>
      </c>
      <c r="H8" s="326">
        <f>+IF(ISERROR(VLOOKUP($E$2,Zn!$A$5:$H$2995,4,0)),0,VLOOKUP($E$2,Zn!$A$5:$H$2995,4,0))</f>
        <v>2875.461841674733</v>
      </c>
      <c r="I8" s="326">
        <f>+IF(ISERROR(VLOOKUP($E$2,Zn!$A$5:$H$2995,5,0)),0,VLOOKUP($E$2,Zn!$A$5:$H$2995,5,0))</f>
        <v>2980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101550</v>
      </c>
      <c r="E9" s="328">
        <f>+IF(ISERROR(VLOOKUP($E$2,Ni!$A$6:$H$2997,7,0)),0,VLOOKUP($E$2,Ni!$A$6:$H$2997,7,0))</f>
        <v>-2200</v>
      </c>
      <c r="F9" s="327" t="s">
        <v>3</v>
      </c>
      <c r="G9" s="326">
        <f>+IF(ISERROR(VLOOKUP($E$2,Ni!$A$6:$H$2997,2,0)),0,VLOOKUP($E$2,Ni!$A$6:$H$2997,2,0))</f>
        <v>15096.937053726066</v>
      </c>
      <c r="H9" s="326">
        <f>+IF(ISERROR(VLOOKUP($E$2,Ni!$A$6:$H$2997,4,0)),0,VLOOKUP($E$2,Ni!$A$6:$H$2997,4,0))</f>
        <v>12903.365003184672</v>
      </c>
      <c r="I9" s="326">
        <f>+IF(ISERROR(VLOOKUP($E$2,Ni!$A$6:$H$2997,5,0)),0,VLOOKUP($E$2,Ni!$A$6:$H$2997,5,0))</f>
        <v>13020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+IF(ISERROR(VLOOKUP($E$2,Steel!$A$6:$H$2997,3,0)),0,VLOOKUP($E$2,Steel!$A$6:$H$2997,3,0))</f>
        <v>4080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606.5534532663944</v>
      </c>
      <c r="H11" s="326">
        <f>+IF(ISERROR(VLOOKUP($E$2,Steel!$A$6:$H$2997,4,0)),0,VLOOKUP($E$2,Steel!$A$6:$H$2997,4,0))</f>
        <v>518.42175492854221</v>
      </c>
      <c r="I11" s="355">
        <f>+IF(ISERROR(VLOOKUP($E$2,Steel!$A$6:$H$2997,5,0)),0,VLOOKUP($E$2,Steel!$A$6:$H$2997,5,0))</f>
        <v>478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43567</v>
      </c>
      <c r="C15" s="182" t="s">
        <v>1002</v>
      </c>
      <c r="D15" s="192">
        <f>+IF(ISERROR(VLOOKUP($E$2,'CNY-VND'!$A$4:$B$500,2,0)),0,VLOOKUP($E$2,'CNY-VND'!$A$4:$B$500,2,0))</f>
        <v>3482</v>
      </c>
      <c r="E15" s="395" t="s">
        <v>1000</v>
      </c>
      <c r="F15" s="395"/>
      <c r="G15" s="395"/>
      <c r="H15" s="395"/>
      <c r="I15" s="395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6.7265300000000003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 x14ac:dyDescent="0.25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 x14ac:dyDescent="0.25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 x14ac:dyDescent="0.25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 x14ac:dyDescent="0.25">
      <c r="A100" s="399" t="s">
        <v>1027</v>
      </c>
      <c r="B100" s="399"/>
      <c r="C100" s="399"/>
      <c r="D100" s="399"/>
      <c r="E100" s="399"/>
      <c r="F100" s="399"/>
      <c r="G100" s="399"/>
      <c r="H100" s="399"/>
      <c r="I100" s="399"/>
    </row>
    <row r="115" spans="1:9" x14ac:dyDescent="0.25">
      <c r="A115" s="399" t="s">
        <v>1028</v>
      </c>
      <c r="B115" s="399"/>
      <c r="C115" s="399"/>
      <c r="D115" s="399"/>
      <c r="E115" s="399"/>
      <c r="F115" s="399"/>
      <c r="G115" s="399"/>
      <c r="H115" s="399"/>
      <c r="I115" s="399"/>
    </row>
    <row r="128" spans="1:9" x14ac:dyDescent="0.25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60" activePane="bottomLeft" state="frozen"/>
      <selection pane="bottomLeft" activeCell="B1070" sqref="B1070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8" t="s">
        <v>1018</v>
      </c>
      <c r="B1" s="409"/>
      <c r="C1" s="409"/>
      <c r="D1" s="409"/>
      <c r="E1" s="409"/>
      <c r="F1" s="409"/>
      <c r="G1" s="409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3" x14ac:dyDescent="0.25">
      <c r="A1057" s="225">
        <v>43550</v>
      </c>
      <c r="B1057" s="341">
        <v>6.7128100000000002</v>
      </c>
    </row>
    <row r="1058" spans="1:3" x14ac:dyDescent="0.25">
      <c r="A1058" s="225">
        <v>43551</v>
      </c>
      <c r="B1058" s="341">
        <v>6.7235100000000001</v>
      </c>
    </row>
    <row r="1059" spans="1:3" x14ac:dyDescent="0.25">
      <c r="A1059" s="225">
        <v>43552</v>
      </c>
      <c r="B1059" s="341">
        <v>6.7374900000000002</v>
      </c>
    </row>
    <row r="1060" spans="1:3" x14ac:dyDescent="0.25">
      <c r="A1060" s="225">
        <v>43553</v>
      </c>
      <c r="B1060" s="341">
        <v>6.7338899999999997</v>
      </c>
    </row>
    <row r="1061" spans="1:3" x14ac:dyDescent="0.25">
      <c r="A1061" s="225">
        <v>43556</v>
      </c>
      <c r="B1061" s="341">
        <v>6.70852</v>
      </c>
    </row>
    <row r="1062" spans="1:3" x14ac:dyDescent="0.25">
      <c r="A1062" s="225">
        <v>43557</v>
      </c>
      <c r="B1062" s="341">
        <v>6.7242100000000002</v>
      </c>
    </row>
    <row r="1063" spans="1:3" x14ac:dyDescent="0.25">
      <c r="A1063" s="225">
        <v>43559</v>
      </c>
      <c r="B1063" s="341">
        <v>6.7198000000000002</v>
      </c>
    </row>
    <row r="1064" spans="1:3" x14ac:dyDescent="0.25">
      <c r="A1064" s="225">
        <v>43560</v>
      </c>
      <c r="B1064" s="341">
        <v>6.7122799999999998</v>
      </c>
    </row>
    <row r="1065" spans="1:3" x14ac:dyDescent="0.25">
      <c r="A1065" s="225">
        <v>43563</v>
      </c>
      <c r="B1065" s="341">
        <v>6.7198000000000002</v>
      </c>
    </row>
    <row r="1066" spans="1:3" x14ac:dyDescent="0.25">
      <c r="A1066" s="225">
        <v>43564</v>
      </c>
      <c r="B1066" s="341">
        <v>6.7188600000000003</v>
      </c>
    </row>
    <row r="1067" spans="1:3" x14ac:dyDescent="0.25">
      <c r="A1067" s="225">
        <v>43565</v>
      </c>
      <c r="B1067" s="341">
        <v>6.7194900000000004</v>
      </c>
    </row>
    <row r="1068" spans="1:3" x14ac:dyDescent="0.25">
      <c r="A1068" s="225">
        <v>43567</v>
      </c>
      <c r="B1068" s="341">
        <v>6.7265300000000003</v>
      </c>
      <c r="C1068" s="126"/>
    </row>
    <row r="1069" spans="1:3" x14ac:dyDescent="0.25">
      <c r="A1069" s="125"/>
    </row>
    <row r="1070" spans="1:3" x14ac:dyDescent="0.25">
      <c r="A1070" s="125"/>
    </row>
    <row r="1071" spans="1:3" x14ac:dyDescent="0.25">
      <c r="A1071" s="125"/>
    </row>
    <row r="1072" spans="1:3" x14ac:dyDescent="0.25">
      <c r="A1072" s="125"/>
    </row>
    <row r="1073" spans="1:1" x14ac:dyDescent="0.25">
      <c r="A1073" s="125"/>
    </row>
    <row r="1074" spans="1:1" x14ac:dyDescent="0.25">
      <c r="A1074" s="125"/>
    </row>
    <row r="1075" spans="1:1" x14ac:dyDescent="0.25">
      <c r="A1075" s="125"/>
    </row>
    <row r="1076" spans="1:1" x14ac:dyDescent="0.25">
      <c r="A1076" s="125"/>
    </row>
    <row r="1077" spans="1:1" x14ac:dyDescent="0.25">
      <c r="A1077" s="125"/>
    </row>
    <row r="1078" spans="1:1" x14ac:dyDescent="0.25">
      <c r="A1078" s="125"/>
    </row>
    <row r="1079" spans="1:1" x14ac:dyDescent="0.25">
      <c r="A1079" s="125"/>
    </row>
    <row r="1080" spans="1:1" x14ac:dyDescent="0.25">
      <c r="A1080" s="125"/>
    </row>
    <row r="1081" spans="1:1" x14ac:dyDescent="0.25">
      <c r="A1081" s="125"/>
    </row>
    <row r="1082" spans="1:1" x14ac:dyDescent="0.25">
      <c r="A1082" s="125"/>
    </row>
    <row r="1083" spans="1:1" x14ac:dyDescent="0.25">
      <c r="A1083" s="125"/>
    </row>
    <row r="1084" spans="1:1" x14ac:dyDescent="0.25">
      <c r="A1084" s="125"/>
    </row>
    <row r="1085" spans="1:1" x14ac:dyDescent="0.25">
      <c r="A1085" s="125"/>
    </row>
    <row r="1086" spans="1:1" x14ac:dyDescent="0.25">
      <c r="A1086" s="125"/>
    </row>
    <row r="1087" spans="1:1" x14ac:dyDescent="0.25">
      <c r="A1087" s="125"/>
    </row>
    <row r="1088" spans="1:1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41" activePane="bottomLeft" state="frozen"/>
      <selection pane="bottomLeft" activeCell="B553" sqref="B553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307">
        <v>43567</v>
      </c>
      <c r="B549" s="333">
        <v>23250</v>
      </c>
    </row>
    <row r="550" spans="1:2" ht="15.75" x14ac:dyDescent="0.25">
      <c r="A550" s="232"/>
      <c r="B550" s="333"/>
    </row>
    <row r="551" spans="1:2" ht="15.75" x14ac:dyDescent="0.25">
      <c r="A551" s="232"/>
      <c r="B551" s="333"/>
    </row>
    <row r="552" spans="1:2" ht="15.75" x14ac:dyDescent="0.25">
      <c r="A552" s="232"/>
      <c r="B552" s="333"/>
    </row>
    <row r="553" spans="1:2" ht="15.75" x14ac:dyDescent="0.25">
      <c r="A553" s="232"/>
      <c r="B553" s="333"/>
    </row>
    <row r="554" spans="1:2" ht="15.75" x14ac:dyDescent="0.25">
      <c r="A554" s="232"/>
      <c r="B554" s="333"/>
    </row>
    <row r="555" spans="1:2" ht="15.75" x14ac:dyDescent="0.25">
      <c r="A555" s="232"/>
      <c r="B555" s="333"/>
    </row>
    <row r="556" spans="1:2" ht="15.75" x14ac:dyDescent="0.25">
      <c r="A556" s="232"/>
      <c r="B556" s="333"/>
    </row>
    <row r="557" spans="1:2" ht="15.75" x14ac:dyDescent="0.25">
      <c r="A557" s="232"/>
      <c r="B557" s="333"/>
    </row>
    <row r="558" spans="1:2" ht="15.75" x14ac:dyDescent="0.25">
      <c r="A558" s="232"/>
      <c r="B558" s="333"/>
    </row>
    <row r="559" spans="1:2" ht="15.75" x14ac:dyDescent="0.25">
      <c r="A559" s="232"/>
      <c r="B559" s="333"/>
    </row>
    <row r="560" spans="1:2" ht="15.75" x14ac:dyDescent="0.25">
      <c r="A560" s="232"/>
      <c r="B560" s="333"/>
    </row>
    <row r="561" spans="1:2" ht="15.75" x14ac:dyDescent="0.25">
      <c r="A561" s="232"/>
      <c r="B561" s="333"/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workbookViewId="0">
      <pane ySplit="3" topLeftCell="A393" activePane="bottomLeft" state="frozen"/>
      <selection pane="bottomLeft" activeCell="A406" sqref="A406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0" t="s">
        <v>1016</v>
      </c>
      <c r="B1" s="411"/>
      <c r="C1" s="411"/>
      <c r="D1" s="411"/>
      <c r="E1" s="411"/>
      <c r="F1" s="411"/>
      <c r="G1" s="411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>
        <v>43567</v>
      </c>
      <c r="B405" s="310">
        <v>3482</v>
      </c>
    </row>
    <row r="406" spans="1:2" x14ac:dyDescent="0.25">
      <c r="A406" s="307"/>
      <c r="B406" s="310"/>
    </row>
    <row r="407" spans="1:2" x14ac:dyDescent="0.25">
      <c r="A407" s="307"/>
      <c r="B407" s="310"/>
    </row>
    <row r="408" spans="1:2" x14ac:dyDescent="0.25">
      <c r="A408" s="307"/>
      <c r="B408" s="310"/>
    </row>
    <row r="409" spans="1:2" x14ac:dyDescent="0.25">
      <c r="A409" s="307"/>
      <c r="B409" s="310"/>
    </row>
    <row r="410" spans="1:2" x14ac:dyDescent="0.25">
      <c r="A410" s="307"/>
      <c r="B410" s="310"/>
    </row>
    <row r="411" spans="1:2" x14ac:dyDescent="0.25">
      <c r="A411" s="307"/>
      <c r="B411" s="310"/>
    </row>
    <row r="412" spans="1:2" x14ac:dyDescent="0.25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75" activePane="bottomLeft" state="frozen"/>
      <selection pane="bottomLeft" activeCell="F1283" sqref="F1283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0" t="s">
        <v>749</v>
      </c>
      <c r="B1" s="400"/>
      <c r="C1" s="400"/>
      <c r="D1" s="400"/>
      <c r="E1" s="400"/>
      <c r="F1" s="400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6432.5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82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82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282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46"/>
      <c r="B1283" s="47"/>
      <c r="C1283" s="267"/>
      <c r="D1283" s="47"/>
      <c r="E1283" s="267"/>
      <c r="F1283" s="47"/>
    </row>
    <row r="1284" spans="1:7" x14ac:dyDescent="0.25">
      <c r="A1284" s="46"/>
      <c r="B1284" s="47"/>
      <c r="C1284" s="267"/>
      <c r="D1284" s="47"/>
      <c r="E1284" s="267"/>
      <c r="F1284" s="47"/>
    </row>
    <row r="1285" spans="1:7" x14ac:dyDescent="0.25">
      <c r="A1285" s="46"/>
      <c r="B1285" s="47"/>
      <c r="C1285" s="267"/>
      <c r="D1285" s="47"/>
      <c r="E1285" s="267"/>
      <c r="F1285" s="47"/>
    </row>
    <row r="1286" spans="1:7" x14ac:dyDescent="0.25">
      <c r="A1286" s="46"/>
      <c r="B1286" s="47"/>
      <c r="C1286" s="267"/>
      <c r="D1286" s="47"/>
      <c r="E1286" s="267"/>
      <c r="F1286" s="47"/>
    </row>
    <row r="1287" spans="1:7" x14ac:dyDescent="0.25">
      <c r="A1287" s="46"/>
      <c r="B1287" s="47"/>
      <c r="C1287" s="267"/>
      <c r="D1287" s="47"/>
      <c r="E1287" s="267"/>
      <c r="F1287" s="47"/>
    </row>
    <row r="1288" spans="1:7" x14ac:dyDescent="0.25">
      <c r="A1288" s="46"/>
      <c r="B1288" s="47"/>
      <c r="C1288" s="267"/>
      <c r="D1288" s="47"/>
      <c r="E1288" s="267"/>
      <c r="F1288" s="47"/>
    </row>
    <row r="1289" spans="1:7" x14ac:dyDescent="0.25">
      <c r="A1289" s="46"/>
      <c r="B1289" s="47"/>
      <c r="C1289" s="267"/>
      <c r="D1289" s="47"/>
      <c r="E1289" s="267"/>
      <c r="F1289" s="47"/>
    </row>
    <row r="1290" spans="1:7" x14ac:dyDescent="0.25">
      <c r="A1290" s="46"/>
      <c r="B1290" s="47"/>
      <c r="C1290" s="267"/>
      <c r="D1290" s="47"/>
      <c r="E1290" s="267"/>
      <c r="F1290" s="47"/>
    </row>
    <row r="1291" spans="1:7" x14ac:dyDescent="0.25">
      <c r="A1291" s="46"/>
      <c r="B1291" s="47"/>
      <c r="C1291" s="267"/>
      <c r="D1291" s="47"/>
      <c r="E1291" s="267"/>
      <c r="F1291" s="47"/>
    </row>
    <row r="1292" spans="1:7" x14ac:dyDescent="0.25">
      <c r="A1292" s="46"/>
      <c r="B1292" s="47"/>
      <c r="C1292" s="267"/>
      <c r="D1292" s="47"/>
      <c r="E1292" s="267"/>
      <c r="F1292" s="47"/>
    </row>
    <row r="1293" spans="1:7" x14ac:dyDescent="0.25">
      <c r="A1293" s="46"/>
      <c r="B1293" s="47"/>
      <c r="C1293" s="267"/>
      <c r="D1293" s="47"/>
      <c r="E1293" s="267"/>
      <c r="F1293" s="47"/>
    </row>
    <row r="1294" spans="1:7" x14ac:dyDescent="0.25">
      <c r="A1294" s="46"/>
      <c r="B1294" s="47"/>
      <c r="C1294" s="267"/>
      <c r="D1294" s="47"/>
      <c r="E1294" s="267"/>
      <c r="F1294" s="47"/>
    </row>
    <row r="1295" spans="1:7" x14ac:dyDescent="0.25">
      <c r="A1295" s="46"/>
      <c r="B1295" s="47"/>
      <c r="C1295" s="267"/>
      <c r="D1295" s="47"/>
      <c r="E1295" s="267"/>
      <c r="F1295" s="47"/>
    </row>
    <row r="1296" spans="1:7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76" activePane="bottomLeft" state="frozen"/>
      <selection pane="bottomLeft" activeCell="B1290" sqref="B1290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03" t="s">
        <v>749</v>
      </c>
      <c r="B1" s="403"/>
      <c r="C1" s="403"/>
      <c r="D1" s="403"/>
      <c r="E1" s="403"/>
      <c r="F1" s="403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80" si="50">+IF(F1247=0,"",C1247/F1247)</f>
        <v>2475.7618493941013</v>
      </c>
      <c r="C1247" s="383">
        <v>16800</v>
      </c>
      <c r="D1247" s="47">
        <f t="shared" ref="D1247:D1280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80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6" x14ac:dyDescent="0.25">
      <c r="A1281" s="201"/>
      <c r="B1281" s="47"/>
      <c r="C1281" s="47"/>
      <c r="D1281" s="47"/>
      <c r="E1281" s="47"/>
      <c r="F1281" s="62"/>
    </row>
    <row r="1282" spans="1:6" x14ac:dyDescent="0.25">
      <c r="A1282" s="201"/>
      <c r="B1282" s="47"/>
      <c r="C1282" s="47"/>
      <c r="D1282" s="47"/>
      <c r="E1282" s="47"/>
      <c r="F1282" s="62"/>
    </row>
    <row r="1283" spans="1:6" x14ac:dyDescent="0.25">
      <c r="A1283" s="201"/>
      <c r="B1283" s="47"/>
      <c r="C1283" s="47"/>
      <c r="D1283" s="47"/>
      <c r="E1283" s="47"/>
      <c r="F1283" s="62"/>
    </row>
    <row r="1284" spans="1:6" x14ac:dyDescent="0.25">
      <c r="A1284" s="201"/>
      <c r="B1284" s="47"/>
      <c r="C1284" s="47"/>
      <c r="D1284" s="47"/>
      <c r="E1284" s="47"/>
      <c r="F1284" s="62"/>
    </row>
    <row r="1285" spans="1:6" x14ac:dyDescent="0.25">
      <c r="A1285" s="201"/>
      <c r="B1285" s="47"/>
      <c r="C1285" s="47"/>
      <c r="D1285" s="47"/>
      <c r="E1285" s="47"/>
      <c r="F1285" s="62"/>
    </row>
    <row r="1286" spans="1:6" x14ac:dyDescent="0.25">
      <c r="A1286" s="201"/>
      <c r="B1286" s="47"/>
      <c r="C1286" s="47"/>
      <c r="D1286" s="47"/>
      <c r="E1286" s="47"/>
      <c r="F1286" s="62"/>
    </row>
    <row r="1287" spans="1:6" x14ac:dyDescent="0.25">
      <c r="A1287" s="201"/>
      <c r="B1287" s="47"/>
      <c r="C1287" s="47"/>
      <c r="D1287" s="47"/>
      <c r="E1287" s="47"/>
      <c r="F1287" s="62"/>
    </row>
    <row r="1288" spans="1:6" x14ac:dyDescent="0.25">
      <c r="A1288" s="201"/>
      <c r="B1288" s="47"/>
      <c r="C1288" s="47"/>
      <c r="D1288" s="47"/>
      <c r="E1288" s="47"/>
      <c r="F1288" s="62"/>
    </row>
    <row r="1289" spans="1:6" x14ac:dyDescent="0.25">
      <c r="A1289" s="201"/>
      <c r="B1289" s="47"/>
      <c r="C1289" s="47"/>
      <c r="D1289" s="47"/>
      <c r="E1289" s="47"/>
      <c r="F1289" s="62"/>
    </row>
    <row r="1290" spans="1:6" x14ac:dyDescent="0.25">
      <c r="A1290" s="201"/>
      <c r="B1290" s="47"/>
      <c r="C1290" s="47"/>
      <c r="D1290" s="47"/>
      <c r="E1290" s="47"/>
      <c r="F1290" s="62"/>
    </row>
    <row r="1291" spans="1:6" x14ac:dyDescent="0.25">
      <c r="A1291" s="201"/>
      <c r="B1291" s="47"/>
      <c r="C1291" s="47"/>
      <c r="D1291" s="47"/>
      <c r="E1291" s="47"/>
      <c r="F1291" s="62"/>
    </row>
    <row r="1292" spans="1:6" x14ac:dyDescent="0.25">
      <c r="A1292" s="201"/>
      <c r="B1292" s="47"/>
      <c r="C1292" s="47"/>
      <c r="D1292" s="47"/>
      <c r="E1292" s="47"/>
      <c r="F1292" s="62"/>
    </row>
    <row r="1293" spans="1:6" x14ac:dyDescent="0.25">
      <c r="A1293" s="201"/>
      <c r="B1293" s="47"/>
      <c r="C1293" s="47"/>
      <c r="D1293" s="47"/>
      <c r="E1293" s="47"/>
      <c r="F1293" s="62"/>
    </row>
    <row r="1294" spans="1:6" x14ac:dyDescent="0.25">
      <c r="A1294" s="201"/>
      <c r="B1294" s="47"/>
      <c r="C1294" s="47"/>
      <c r="D1294" s="47"/>
      <c r="E1294" s="47"/>
      <c r="F1294" s="62"/>
    </row>
    <row r="1295" spans="1:6" x14ac:dyDescent="0.25">
      <c r="A1295" s="201"/>
      <c r="B1295" s="47"/>
      <c r="C1295" s="47"/>
      <c r="D1295" s="47"/>
      <c r="E1295" s="47"/>
      <c r="F1295" s="62"/>
    </row>
    <row r="1296" spans="1:6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zoomScale="85" zoomScaleNormal="85" workbookViewId="0">
      <pane ySplit="4" topLeftCell="A1274" activePane="bottomLeft" state="frozen"/>
      <selection pane="bottomLeft" activeCell="D1281" sqref="D1281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4" t="s">
        <v>749</v>
      </c>
      <c r="B1" s="404"/>
      <c r="C1" s="404"/>
      <c r="D1" s="404"/>
      <c r="E1" s="404"/>
      <c r="F1" s="404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81" si="40">+IF(F1204=0,"",C1204/F1204)</f>
        <v>502.68342758347438</v>
      </c>
      <c r="C1204" s="257">
        <v>3489</v>
      </c>
      <c r="D1204" s="20">
        <f t="shared" ref="D1204:D1281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81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257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257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 x14ac:dyDescent="0.25">
      <c r="A1281" s="225">
        <v>43567</v>
      </c>
      <c r="B1281" s="20">
        <f t="shared" si="40"/>
        <v>523.44968356641539</v>
      </c>
      <c r="C1281" s="257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 x14ac:dyDescent="0.25">
      <c r="A1282" s="224"/>
      <c r="B1282" s="20"/>
      <c r="C1282" s="257"/>
      <c r="D1282" s="20"/>
      <c r="E1282" s="20"/>
      <c r="F1282" s="58"/>
    </row>
    <row r="1283" spans="1:7" x14ac:dyDescent="0.25">
      <c r="A1283" s="224"/>
      <c r="B1283" s="20"/>
      <c r="C1283" s="257"/>
      <c r="D1283" s="20"/>
      <c r="E1283" s="20"/>
      <c r="F1283" s="58"/>
    </row>
    <row r="1284" spans="1:7" x14ac:dyDescent="0.25">
      <c r="A1284" s="224"/>
      <c r="B1284" s="20"/>
      <c r="C1284" s="257"/>
      <c r="D1284" s="20"/>
      <c r="E1284" s="20"/>
      <c r="F1284" s="58"/>
    </row>
    <row r="1285" spans="1:7" x14ac:dyDescent="0.25">
      <c r="A1285" s="224"/>
      <c r="B1285" s="20"/>
      <c r="C1285" s="257"/>
      <c r="D1285" s="20"/>
      <c r="E1285" s="20"/>
      <c r="F1285" s="58"/>
    </row>
    <row r="1286" spans="1:7" x14ac:dyDescent="0.25">
      <c r="A1286" s="224"/>
      <c r="B1286" s="20"/>
      <c r="C1286" s="257"/>
      <c r="D1286" s="20"/>
      <c r="E1286" s="20"/>
      <c r="F1286" s="58"/>
    </row>
    <row r="1287" spans="1:7" x14ac:dyDescent="0.25">
      <c r="A1287" s="224"/>
      <c r="B1287" s="20"/>
      <c r="C1287" s="257"/>
      <c r="D1287" s="20"/>
      <c r="E1287" s="20"/>
      <c r="F1287" s="58"/>
    </row>
    <row r="1288" spans="1:7" x14ac:dyDescent="0.25">
      <c r="A1288" s="224"/>
      <c r="B1288" s="20"/>
      <c r="C1288" s="257"/>
      <c r="D1288" s="20"/>
      <c r="E1288" s="20"/>
      <c r="F1288" s="58"/>
    </row>
    <row r="1289" spans="1:7" x14ac:dyDescent="0.25">
      <c r="A1289" s="224"/>
      <c r="B1289" s="20"/>
      <c r="C1289" s="257"/>
      <c r="D1289" s="20"/>
      <c r="E1289" s="20"/>
      <c r="F1289" s="58"/>
    </row>
    <row r="1290" spans="1:7" x14ac:dyDescent="0.25">
      <c r="A1290" s="224"/>
      <c r="B1290" s="20"/>
      <c r="C1290" s="257"/>
      <c r="D1290" s="20"/>
      <c r="E1290" s="20"/>
      <c r="F1290" s="58"/>
    </row>
    <row r="1291" spans="1:7" x14ac:dyDescent="0.25">
      <c r="A1291" s="224"/>
      <c r="B1291" s="20"/>
      <c r="C1291" s="257"/>
      <c r="D1291" s="20"/>
      <c r="E1291" s="20"/>
      <c r="F1291" s="58"/>
    </row>
    <row r="1292" spans="1:7" x14ac:dyDescent="0.25">
      <c r="A1292" s="224"/>
      <c r="B1292" s="20"/>
      <c r="C1292" s="257"/>
      <c r="D1292" s="20"/>
      <c r="E1292" s="20"/>
      <c r="F1292" s="58"/>
    </row>
    <row r="1293" spans="1:7" x14ac:dyDescent="0.25">
      <c r="A1293" s="224"/>
      <c r="B1293" s="20"/>
      <c r="C1293" s="257"/>
      <c r="D1293" s="20"/>
      <c r="E1293" s="20"/>
      <c r="F1293" s="58"/>
    </row>
    <row r="1294" spans="1:7" x14ac:dyDescent="0.25">
      <c r="A1294" s="224"/>
      <c r="B1294" s="20"/>
      <c r="C1294" s="257"/>
      <c r="D1294" s="20"/>
      <c r="E1294" s="20"/>
      <c r="F1294" s="58"/>
    </row>
    <row r="1295" spans="1:7" x14ac:dyDescent="0.25">
      <c r="A1295" s="224"/>
      <c r="B1295" s="20"/>
      <c r="C1295" s="257"/>
      <c r="D1295" s="20"/>
      <c r="E1295" s="20"/>
      <c r="F1295" s="58"/>
    </row>
    <row r="1296" spans="1:7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4"/>
      <c r="B1394" s="20"/>
      <c r="C1394" s="257"/>
      <c r="D1394" s="20"/>
      <c r="E1394" s="20"/>
      <c r="F1394" s="58"/>
    </row>
    <row r="1395" spans="1:6" x14ac:dyDescent="0.25">
      <c r="A1395" s="226"/>
      <c r="B1395" s="99"/>
      <c r="C1395" s="261"/>
      <c r="D1395" s="99"/>
      <c r="E1395" s="99"/>
      <c r="F1395" s="60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  <row r="1522" spans="6:6" x14ac:dyDescent="0.25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8"/>
  <sheetViews>
    <sheetView zoomScale="85" zoomScaleNormal="85" workbookViewId="0">
      <pane ySplit="4" topLeftCell="A1271" activePane="bottomLeft" state="frozen"/>
      <selection pane="bottomLeft" activeCell="B1277" sqref="B1277:B1278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7" t="s">
        <v>749</v>
      </c>
      <c r="B1" s="407"/>
      <c r="C1" s="407"/>
      <c r="D1" s="407"/>
      <c r="E1" s="407"/>
      <c r="F1" s="407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2875.461841674733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78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8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8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 x14ac:dyDescent="0.25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5"/>
  <sheetViews>
    <sheetView zoomScale="115" zoomScaleNormal="115" workbookViewId="0">
      <pane ySplit="5" topLeftCell="A815" activePane="bottomLeft" state="frozen"/>
      <selection pane="bottomLeft" activeCell="D824" sqref="D824:D825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25" si="28">+IF(F731=0,"",C731/F731)</f>
        <v>14764.542141360806</v>
      </c>
      <c r="C731" s="288">
        <v>102900</v>
      </c>
      <c r="D731" s="110">
        <f t="shared" ref="D731:D825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5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7"/>
  <sheetViews>
    <sheetView workbookViewId="0">
      <pane xSplit="1" ySplit="5" topLeftCell="B147" activePane="bottomRight" state="frozen"/>
      <selection pane="topRight" activeCell="B1" sqref="B1"/>
      <selection pane="bottomLeft" activeCell="A6" sqref="A6"/>
      <selection pane="bottomRight" activeCell="A146" sqref="A146:A147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C150" sqref="C150:D150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48" si="14">+IF(F54=0,"",C54/F54)</f>
        <v>672.94171664705709</v>
      </c>
      <c r="C54" s="335">
        <v>4690</v>
      </c>
      <c r="D54" s="358">
        <f t="shared" ref="D54:D148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 x14ac:dyDescent="0.25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2019-04-12T04:18:48Z</dcterms:modified>
</cp:coreProperties>
</file>