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B147" i="16" l="1"/>
  <c r="D147" i="16" s="1"/>
  <c r="F147" i="16"/>
  <c r="B824" i="7"/>
  <c r="D824" i="7" s="1"/>
  <c r="F824" i="7"/>
  <c r="G824" i="7"/>
  <c r="B1277" i="5"/>
  <c r="D1277" i="5"/>
  <c r="F1277" i="5"/>
  <c r="G1277" i="5"/>
  <c r="B1280" i="4"/>
  <c r="D1280" i="4"/>
  <c r="F1280" i="4"/>
  <c r="G1280" i="4"/>
  <c r="B1279" i="3"/>
  <c r="D1279" i="3" s="1"/>
  <c r="F1279" i="3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B1279" i="2"/>
  <c r="D1279" i="2" s="1"/>
  <c r="F1279" i="2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B1273" i="5"/>
  <c r="D1273" i="5" s="1"/>
  <c r="F1273" i="5"/>
  <c r="G1273" i="5"/>
  <c r="B1276" i="4"/>
  <c r="D1276" i="4" s="1"/>
  <c r="F1276" i="4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B818" i="7"/>
  <c r="D818" i="7" s="1"/>
  <c r="F818" i="7"/>
  <c r="G818" i="7"/>
  <c r="B1271" i="5"/>
  <c r="D1271" i="5" s="1"/>
  <c r="F1271" i="5"/>
  <c r="G1271" i="5"/>
  <c r="B1274" i="4"/>
  <c r="D1274" i="4" s="1"/>
  <c r="F1274" i="4"/>
  <c r="G1274" i="4"/>
  <c r="B1273" i="3"/>
  <c r="D1273" i="3" s="1"/>
  <c r="F1273" i="3"/>
  <c r="G1273" i="3"/>
  <c r="F1275" i="2"/>
  <c r="B1275" i="2" s="1"/>
  <c r="D1275" i="2" s="1"/>
  <c r="G1275" i="2"/>
  <c r="F140" i="16"/>
  <c r="B140" i="16" s="1"/>
  <c r="D140" i="16" s="1"/>
  <c r="B817" i="7"/>
  <c r="D817" i="7" s="1"/>
  <c r="F817" i="7"/>
  <c r="G817" i="7"/>
  <c r="F1270" i="5"/>
  <c r="B1270" i="5" s="1"/>
  <c r="D1270" i="5" s="1"/>
  <c r="G1270" i="5"/>
  <c r="B1273" i="4"/>
  <c r="D1273" i="4" s="1"/>
  <c r="F1273" i="4"/>
  <c r="G1273" i="4"/>
  <c r="F1272" i="3"/>
  <c r="B1272" i="3" s="1"/>
  <c r="D1272" i="3" s="1"/>
  <c r="G1272" i="3"/>
  <c r="B1274" i="2"/>
  <c r="D1274" i="2" s="1"/>
  <c r="F1274" i="2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B1271" i="3"/>
  <c r="D1271" i="3" s="1"/>
  <c r="F1271" i="3"/>
  <c r="G1271" i="3"/>
  <c r="B1273" i="2"/>
  <c r="D1273" i="2" s="1"/>
  <c r="F1273" i="2"/>
  <c r="G1273" i="2"/>
  <c r="D138" i="16"/>
  <c r="F138" i="16"/>
  <c r="B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B1270" i="3"/>
  <c r="D1270" i="3" s="1"/>
  <c r="F1270" i="3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B1271" i="2"/>
  <c r="D1271" i="2" s="1"/>
  <c r="F1271" i="2"/>
  <c r="G1271" i="2"/>
  <c r="B136" i="16"/>
  <c r="D136" i="16" s="1"/>
  <c r="F136" i="16"/>
  <c r="F813" i="7"/>
  <c r="B813" i="7" s="1"/>
  <c r="D813" i="7" s="1"/>
  <c r="G813" i="7"/>
  <c r="B1266" i="5"/>
  <c r="D1266" i="5" s="1"/>
  <c r="F1266" i="5"/>
  <c r="G1266" i="5"/>
  <c r="B1269" i="4"/>
  <c r="D1269" i="4" s="1"/>
  <c r="F1269" i="4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B1268" i="4"/>
  <c r="D1268" i="4" s="1"/>
  <c r="F1268" i="4"/>
  <c r="G1268" i="4"/>
  <c r="B1267" i="3"/>
  <c r="D1267" i="3" s="1"/>
  <c r="F1267" i="3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B1267" i="4"/>
  <c r="D1267" i="4" s="1"/>
  <c r="F1267" i="4"/>
  <c r="G1267" i="4"/>
  <c r="B1266" i="3"/>
  <c r="D1266" i="3" s="1"/>
  <c r="F1266" i="3"/>
  <c r="G1266" i="3"/>
  <c r="F1268" i="2"/>
  <c r="B1268" i="2" s="1"/>
  <c r="D1268" i="2" s="1"/>
  <c r="G1268" i="2"/>
  <c r="F133" i="16"/>
  <c r="B133" i="16" s="1"/>
  <c r="D133" i="16" s="1"/>
  <c r="B810" i="7"/>
  <c r="D810" i="7" s="1"/>
  <c r="F810" i="7"/>
  <c r="G810" i="7"/>
  <c r="F1263" i="5"/>
  <c r="B1263" i="5" s="1"/>
  <c r="D1263" i="5" s="1"/>
  <c r="G1263" i="5"/>
  <c r="F1266" i="4"/>
  <c r="B1266" i="4" s="1"/>
  <c r="D1266" i="4" s="1"/>
  <c r="G1266" i="4"/>
  <c r="B1265" i="3"/>
  <c r="D1265" i="3" s="1"/>
  <c r="F1265" i="3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B1264" i="3"/>
  <c r="D1264" i="3" s="1"/>
  <c r="F1264" i="3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B1264" i="4"/>
  <c r="D1264" i="4" s="1"/>
  <c r="F1264" i="4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B129" i="16"/>
  <c r="D129" i="16" s="1"/>
  <c r="F129" i="16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B1261" i="4"/>
  <c r="D1261" i="4" s="1"/>
  <c r="F1261" i="4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B1259" i="3"/>
  <c r="D1259" i="3" s="1"/>
  <c r="F1259" i="3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B125" i="16"/>
  <c r="D125" i="16" s="1"/>
  <c r="F125" i="16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B1259" i="2"/>
  <c r="D1259" i="2" s="1"/>
  <c r="F1259" i="2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B1251" i="4"/>
  <c r="D1251" i="4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D1097" i="3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B1046" i="5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B573" i="7"/>
  <c r="D573" i="7" s="1"/>
  <c r="B574" i="7"/>
  <c r="B575" i="7"/>
  <c r="B576" i="7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B584" i="7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G1013" i="5"/>
  <c r="B1016" i="4"/>
  <c r="D1016" i="4" s="1"/>
  <c r="B1015" i="3"/>
  <c r="D1015" i="3" s="1"/>
  <c r="B1016" i="2"/>
  <c r="D1016" i="2" s="1"/>
  <c r="B559" i="7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964" i="3"/>
  <c r="D872" i="2"/>
  <c r="D443" i="7"/>
  <c r="D464" i="7"/>
  <c r="D465" i="7"/>
  <c r="D481" i="7"/>
  <c r="D491" i="7"/>
  <c r="D505" i="7"/>
  <c r="D510" i="7"/>
  <c r="D516" i="7"/>
  <c r="D526" i="7"/>
  <c r="D527" i="7"/>
  <c r="D528" i="7"/>
  <c r="D534" i="7"/>
  <c r="D536" i="7"/>
  <c r="D537" i="7"/>
  <c r="D539" i="7"/>
  <c r="D540" i="7"/>
  <c r="D543" i="7"/>
  <c r="D545" i="7"/>
  <c r="D546" i="7"/>
  <c r="D547" i="7"/>
  <c r="D549" i="7"/>
  <c r="D554" i="7"/>
  <c r="D555" i="7"/>
  <c r="D559" i="7"/>
  <c r="D562" i="7"/>
  <c r="D563" i="7"/>
  <c r="D564" i="7"/>
  <c r="D570" i="7"/>
  <c r="D572" i="7"/>
  <c r="D574" i="7"/>
  <c r="D575" i="7"/>
  <c r="D576" i="7"/>
  <c r="D583" i="7"/>
  <c r="D584" i="7"/>
  <c r="D589" i="7"/>
  <c r="D593" i="7"/>
  <c r="D595" i="7"/>
  <c r="D596" i="7"/>
  <c r="D599" i="7"/>
  <c r="D602" i="7"/>
  <c r="D603" i="7"/>
  <c r="D604" i="7"/>
  <c r="D606" i="7"/>
  <c r="D609" i="7"/>
  <c r="D611" i="7"/>
  <c r="D613" i="7"/>
  <c r="D615" i="7"/>
  <c r="D619" i="7"/>
  <c r="D621" i="7"/>
  <c r="D622" i="7"/>
  <c r="D626" i="7"/>
  <c r="D629" i="7"/>
  <c r="D417" i="7"/>
  <c r="D870" i="5"/>
  <c r="D897" i="5"/>
  <c r="D948" i="5"/>
  <c r="D1001" i="5"/>
  <c r="D1006" i="5"/>
  <c r="D1013" i="5"/>
  <c r="D1015" i="5"/>
  <c r="D1020" i="5"/>
  <c r="D1022" i="5"/>
  <c r="D1023" i="5"/>
  <c r="D1029" i="5"/>
  <c r="D1039" i="5"/>
  <c r="D1043" i="5"/>
  <c r="D1044" i="5"/>
  <c r="D1046" i="5"/>
  <c r="D1047" i="5"/>
  <c r="D1053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1046" i="4"/>
  <c r="G8" i="1"/>
  <c r="B1045" i="4" l="1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<sst xmlns="http://schemas.openxmlformats.org/spreadsheetml/2006/main" count="4599" uniqueCount="1034">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</sst>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4336"/>
        <c:axId val="83892416"/>
      </c:areaChart>
      <c:dateAx>
        <c:axId val="841743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892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8924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43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66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45440"/>
        <c:axId val="104701952"/>
      </c:areaChart>
      <c:dateAx>
        <c:axId val="1044454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01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0195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454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03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82656"/>
        <c:axId val="104703104"/>
      </c:areaChart>
      <c:dateAx>
        <c:axId val="10458265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03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0310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82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845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90240"/>
        <c:axId val="104704832"/>
      </c:areaChart>
      <c:dateAx>
        <c:axId val="1052902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04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0483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2902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44512"/>
        <c:axId val="104706560"/>
      </c:areaChart>
      <c:dateAx>
        <c:axId val="1053445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706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065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3445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01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47936"/>
        <c:axId val="104708288"/>
      </c:areaChart>
      <c:dateAx>
        <c:axId val="10544793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7082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470828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4479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83360"/>
        <c:axId val="105411072"/>
      </c:areaChart>
      <c:dateAx>
        <c:axId val="99983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411072"/>
        <c:crosses val="autoZero"/>
        <c:auto val="1"/>
        <c:lblOffset val="100"/>
        <c:baseTimeUnit val="days"/>
      </c:dateAx>
      <c:valAx>
        <c:axId val="10541107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336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149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84384"/>
        <c:axId val="105412800"/>
      </c:areaChart>
      <c:dateAx>
        <c:axId val="99984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12800"/>
        <c:crosses val="autoZero"/>
        <c:auto val="1"/>
        <c:lblOffset val="100"/>
        <c:baseTimeUnit val="days"/>
      </c:dateAx>
      <c:valAx>
        <c:axId val="1054128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43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84896"/>
        <c:axId val="105439232"/>
      </c:areaChart>
      <c:dateAx>
        <c:axId val="99984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39232"/>
        <c:crosses val="autoZero"/>
        <c:auto val="1"/>
        <c:lblOffset val="100"/>
        <c:baseTimeUnit val="days"/>
      </c:dateAx>
      <c:valAx>
        <c:axId val="1054392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4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86944"/>
        <c:axId val="105440960"/>
      </c:areaChart>
      <c:dateAx>
        <c:axId val="99986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40960"/>
        <c:crosses val="autoZero"/>
        <c:auto val="1"/>
        <c:lblOffset val="100"/>
        <c:baseTimeUnit val="days"/>
      </c:dateAx>
      <c:valAx>
        <c:axId val="10544096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6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61472"/>
        <c:axId val="105442688"/>
      </c:lineChart>
      <c:dateAx>
        <c:axId val="107561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42688"/>
        <c:crosses val="autoZero"/>
        <c:auto val="1"/>
        <c:lblOffset val="100"/>
        <c:baseTimeUnit val="days"/>
      </c:dateAx>
      <c:valAx>
        <c:axId val="1054426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56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5872"/>
        <c:axId val="84115456"/>
      </c:areaChart>
      <c:dateAx>
        <c:axId val="8417587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1545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1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58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2160"/>
        <c:axId val="105444416"/>
      </c:areaChart>
      <c:dateAx>
        <c:axId val="107292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444416"/>
        <c:crosses val="autoZero"/>
        <c:auto val="1"/>
        <c:lblOffset val="100"/>
        <c:baseTimeUnit val="days"/>
      </c:dateAx>
      <c:valAx>
        <c:axId val="1054444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921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3184"/>
        <c:axId val="105446144"/>
      </c:areaChart>
      <c:dateAx>
        <c:axId val="107293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446144"/>
        <c:crosses val="autoZero"/>
        <c:auto val="1"/>
        <c:lblOffset val="100"/>
        <c:baseTimeUnit val="days"/>
      </c:dateAx>
      <c:valAx>
        <c:axId val="10544614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93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66048"/>
        <c:axId val="107455040"/>
      </c:barChart>
      <c:dateAx>
        <c:axId val="107266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455040"/>
        <c:crosses val="autoZero"/>
        <c:auto val="1"/>
        <c:lblOffset val="100"/>
        <c:baseTimeUnit val="days"/>
      </c:dateAx>
      <c:valAx>
        <c:axId val="1074550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6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67584"/>
        <c:axId val="107456768"/>
      </c:areaChart>
      <c:dateAx>
        <c:axId val="1072675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7456768"/>
        <c:crosses val="autoZero"/>
        <c:auto val="1"/>
        <c:lblOffset val="100"/>
        <c:baseTimeUnit val="days"/>
      </c:dateAx>
      <c:valAx>
        <c:axId val="10745676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6758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68608"/>
        <c:axId val="107458496"/>
      </c:areaChart>
      <c:dateAx>
        <c:axId val="107268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458496"/>
        <c:crosses val="autoZero"/>
        <c:auto val="1"/>
        <c:lblOffset val="100"/>
        <c:baseTimeUnit val="days"/>
      </c:dateAx>
      <c:valAx>
        <c:axId val="10745849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68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69632"/>
        <c:axId val="107460224"/>
      </c:lineChart>
      <c:catAx>
        <c:axId val="107269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460224"/>
        <c:crosses val="autoZero"/>
        <c:auto val="1"/>
        <c:lblAlgn val="ctr"/>
        <c:lblOffset val="100"/>
        <c:noMultiLvlLbl val="0"/>
      </c:catAx>
      <c:valAx>
        <c:axId val="10746022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69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9696"/>
        <c:axId val="107461952"/>
      </c:lineChart>
      <c:dateAx>
        <c:axId val="109789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461952"/>
        <c:crosses val="autoZero"/>
        <c:auto val="1"/>
        <c:lblOffset val="100"/>
        <c:baseTimeUnit val="days"/>
      </c:dateAx>
      <c:valAx>
        <c:axId val="10746195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78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54304"/>
        <c:axId val="108905600"/>
      </c:areaChart>
      <c:dateAx>
        <c:axId val="109154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905600"/>
        <c:crosses val="autoZero"/>
        <c:auto val="1"/>
        <c:lblOffset val="100"/>
        <c:baseTimeUnit val="days"/>
      </c:dateAx>
      <c:valAx>
        <c:axId val="10890560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15430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55328"/>
        <c:axId val="108907328"/>
      </c:areaChart>
      <c:dateAx>
        <c:axId val="109155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907328"/>
        <c:crosses val="autoZero"/>
        <c:auto val="1"/>
        <c:lblOffset val="100"/>
        <c:baseTimeUnit val="days"/>
      </c:dateAx>
      <c:valAx>
        <c:axId val="1089073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155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55840"/>
        <c:axId val="108909056"/>
      </c:lineChart>
      <c:dateAx>
        <c:axId val="109155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909056"/>
        <c:crosses val="autoZero"/>
        <c:auto val="1"/>
        <c:lblOffset val="100"/>
        <c:baseTimeUnit val="days"/>
      </c:dateAx>
      <c:valAx>
        <c:axId val="10890905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15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593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6384"/>
        <c:axId val="84117184"/>
      </c:areaChart>
      <c:dateAx>
        <c:axId val="841763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17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171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6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35936"/>
        <c:axId val="108910784"/>
      </c:areaChart>
      <c:dateAx>
        <c:axId val="109735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8910784"/>
        <c:crosses val="autoZero"/>
        <c:auto val="1"/>
        <c:lblOffset val="100"/>
        <c:baseTimeUnit val="days"/>
      </c:dateAx>
      <c:valAx>
        <c:axId val="1089107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7359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37472"/>
        <c:axId val="109658112"/>
      </c:areaChart>
      <c:dateAx>
        <c:axId val="109737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658112"/>
        <c:crosses val="autoZero"/>
        <c:auto val="1"/>
        <c:lblOffset val="100"/>
        <c:baseTimeUnit val="days"/>
      </c:dateAx>
      <c:valAx>
        <c:axId val="109658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7374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9520"/>
        <c:axId val="109659840"/>
      </c:lineChart>
      <c:dateAx>
        <c:axId val="109739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659840"/>
        <c:crosses val="autoZero"/>
        <c:auto val="1"/>
        <c:lblOffset val="100"/>
        <c:baseTimeUnit val="days"/>
      </c:dateAx>
      <c:valAx>
        <c:axId val="109659840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7395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06240"/>
        <c:axId val="109661568"/>
      </c:areaChart>
      <c:dateAx>
        <c:axId val="111306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661568"/>
        <c:crosses val="autoZero"/>
        <c:auto val="1"/>
        <c:lblOffset val="100"/>
        <c:baseTimeUnit val="days"/>
      </c:dateAx>
      <c:valAx>
        <c:axId val="109661568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06240"/>
        <c:crosses val="autoZero"/>
        <c:crossBetween val="midCat"/>
        <c:minorUnit val="1.0000000000000124E-4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05728"/>
        <c:axId val="109664448"/>
      </c:areaChart>
      <c:dateAx>
        <c:axId val="111305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664448"/>
        <c:crosses val="autoZero"/>
        <c:auto val="1"/>
        <c:lblOffset val="100"/>
        <c:baseTimeUnit val="days"/>
      </c:dateAx>
      <c:valAx>
        <c:axId val="109664448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057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49952"/>
        <c:axId val="111501312"/>
      </c:areaChart>
      <c:dateAx>
        <c:axId val="111549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501312"/>
        <c:crosses val="autoZero"/>
        <c:auto val="1"/>
        <c:lblOffset val="100"/>
        <c:baseTimeUnit val="days"/>
      </c:dateAx>
      <c:valAx>
        <c:axId val="11150131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54995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47456"/>
        <c:axId val="84118912"/>
      </c:areaChart>
      <c:dateAx>
        <c:axId val="1009474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18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189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947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121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49504"/>
        <c:axId val="84121792"/>
      </c:areaChart>
      <c:dateAx>
        <c:axId val="10094950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21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21792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9495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77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80096"/>
        <c:axId val="104275968"/>
      </c:areaChart>
      <c:catAx>
        <c:axId val="1045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275968"/>
        <c:crosses val="autoZero"/>
        <c:auto val="1"/>
        <c:lblAlgn val="ctr"/>
        <c:lblOffset val="100"/>
        <c:noMultiLvlLbl val="0"/>
      </c:catAx>
      <c:valAx>
        <c:axId val="10427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80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01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80608"/>
        <c:axId val="104278272"/>
      </c:areaChart>
      <c:dateAx>
        <c:axId val="1045806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2782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427827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80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904"/>
        <c:axId val="104280000"/>
      </c:lineChart>
      <c:dateAx>
        <c:axId val="10444390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280000"/>
        <c:crosses val="autoZero"/>
        <c:auto val="1"/>
        <c:lblOffset val="100"/>
        <c:baseTimeUnit val="days"/>
      </c:dateAx>
      <c:valAx>
        <c:axId val="10428000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4390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55104"/>
        <c:axId val="104282304"/>
      </c:lineChart>
      <c:dateAx>
        <c:axId val="766551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282304"/>
        <c:crosses val="autoZero"/>
        <c:auto val="1"/>
        <c:lblOffset val="100"/>
        <c:baseTimeUnit val="days"/>
      </c:dateAx>
      <c:valAx>
        <c:axId val="10428230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5510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topLeftCell="A198" zoomScaleNormal="100" zoomScaleSheetLayoutView="85" workbookViewId="0">
      <selection activeCell="E10" sqref="E10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396" t="s">
        <v>1017</v>
      </c>
      <c r="B1" s="396"/>
      <c r="C1" s="396"/>
      <c r="D1" s="396"/>
      <c r="E1" s="396"/>
      <c r="F1" s="396"/>
      <c r="G1" s="396"/>
      <c r="H1" s="396"/>
      <c r="I1" s="396"/>
      <c r="J1" s="157"/>
      <c r="K1" s="338"/>
      <c r="L1" s="197"/>
      <c r="M1" s="158"/>
    </row>
    <row r="2" spans="1:13" x14ac:dyDescent="0.25">
      <c r="A2" s="397" t="s">
        <v>21</v>
      </c>
      <c r="B2" s="397"/>
      <c r="C2" s="397"/>
      <c r="D2" s="397"/>
      <c r="E2" s="181">
        <v>43565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49410</v>
      </c>
      <c r="E5" s="328">
        <f>+IF(ISERROR(VLOOKUP($E$2,Cu!$A$5:$H$1642,7,0)),0,VLOOKUP($E$2,Cu!$A$5:$H$1642,7,0))</f>
        <v>40</v>
      </c>
      <c r="F5" s="327" t="s">
        <v>3</v>
      </c>
      <c r="G5" s="326">
        <f>+IF(ISERROR(VLOOKUP($E$2,Cu!$A$5:$H$1642,2,0)),0,VLOOKUP($E$2,Cu!$A$5:$H$1642,2,0))</f>
        <v>7353.2366295656366</v>
      </c>
      <c r="H5" s="326">
        <f>+IF(ISERROR(VLOOKUP($E$2,Cu!$A$5:$H$1642,4,0)),0,VLOOKUP($E$2,Cu!$A$5:$H$1642,4,0))</f>
        <v>6284.8176321073825</v>
      </c>
      <c r="I5" s="326">
        <f>+IF(ISERROR(VLOOKUP($E$2,Cu!$A$5:$H$1999,5,0)),0,VLOOKUP($E$2,Cu!$A$5:$H$1999,5,0))</f>
        <v>6498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16800</v>
      </c>
      <c r="E6" s="328">
        <f>+IF(ISERROR(VLOOKUP($E$2,Pb!$A$5:$H$1987,7,0)),0,VLOOKUP($E$2,Pb!$A$5:$H$1987,7,0))</f>
        <v>-50</v>
      </c>
      <c r="F6" s="327" t="s">
        <v>3</v>
      </c>
      <c r="G6" s="326">
        <f>+IF(ISERROR(VLOOKUP($E$2,Pb!$A$5:$H$1987,2,0)),0,VLOOKUP($E$2,Pb!$A$5:$H$1987,2,0))</f>
        <v>2500.1897465432644</v>
      </c>
      <c r="H6" s="326">
        <f>+IF(ISERROR(VLOOKUP($E$2,Pb!$A$5:$H$1987,4,0)),0,VLOOKUP($E$2,Pb!$A$5:$H$1987,4,0))</f>
        <v>2136.9143132848417</v>
      </c>
      <c r="I6" s="326">
        <f>+IF(ISERROR(VLOOKUP($E$2,Pb!$A$5:$H$1987,5,0)),0,VLOOKUP($E$2,Pb!$A$5:$H$1987,5,0))</f>
        <v>1977.5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3561</v>
      </c>
      <c r="E7" s="328">
        <f>+IF(ISERROR(VLOOKUP($E$2,Ag!$A$5:$H$1987,7,0)),0,VLOOKUP($E$2,Ag!$A$5:$H$1987,7,0))</f>
        <v>-10</v>
      </c>
      <c r="F7" s="327" t="s">
        <v>6</v>
      </c>
      <c r="G7" s="326">
        <f>+IF(ISERROR(VLOOKUP($E$2,Ag!$A$5:$H$1518,2,0)),0,VLOOKUP($E$2,Ag!$A$5:$H$1518,2,0))</f>
        <v>529.95093377622402</v>
      </c>
      <c r="H7" s="326">
        <f>+IF(ISERROR(VLOOKUP($E$2,Ag!$A$5:$H$1518,4,0)),0,VLOOKUP($E$2,Ag!$A$5:$H$1518,4,0))</f>
        <v>452.94951604805476</v>
      </c>
      <c r="I7" s="326">
        <f>+IF(ISERROR(VLOOKUP($E$2,Ag!$A$5:$H$1518,5,0)),0,VLOOKUP($E$2,Ag!$A$5:$H$1518,5,0))</f>
        <v>488.53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22760</v>
      </c>
      <c r="E8" s="328">
        <f>+IF(ISERROR(VLOOKUP($E$2,Zn!$A$5:$H$2995,7,0)),0,VLOOKUP($E$2,Zn!$A$5:$H$2995,7,0))</f>
        <v>10</v>
      </c>
      <c r="F8" s="327" t="s">
        <v>3</v>
      </c>
      <c r="G8" s="326">
        <f>+IF(ISERROR(VLOOKUP($E$2,Zn!$A$5:$H$2995,2,0)),0,VLOOKUP($E$2,Zn!$A$5:$H$2995,2,0))</f>
        <v>3387.1618232931364</v>
      </c>
      <c r="H8" s="326">
        <f>+IF(ISERROR(VLOOKUP($E$2,Zn!$A$5:$H$2995,4,0)),0,VLOOKUP($E$2,Zn!$A$5:$H$2995,4,0))</f>
        <v>2895.0101053787494</v>
      </c>
      <c r="I8" s="326">
        <f>+IF(ISERROR(VLOOKUP($E$2,Zn!$A$5:$H$2995,5,0)),0,VLOOKUP($E$2,Zn!$A$5:$H$2995,5,0))</f>
        <v>2936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103750</v>
      </c>
      <c r="E9" s="328">
        <f>+IF(ISERROR(VLOOKUP($E$2,Ni!$A$6:$H$2997,7,0)),0,VLOOKUP($E$2,Ni!$A$6:$H$2997,7,0))</f>
        <v>800</v>
      </c>
      <c r="F9" s="327" t="s">
        <v>3</v>
      </c>
      <c r="G9" s="326">
        <f>+IF(ISERROR(VLOOKUP($E$2,Ni!$A$6:$H$2997,2,0)),0,VLOOKUP($E$2,Ni!$A$6:$H$2997,2,0))</f>
        <v>15440.159893087122</v>
      </c>
      <c r="H9" s="326">
        <f>+IF(ISERROR(VLOOKUP($E$2,Ni!$A$6:$H$2997,4,0)),0,VLOOKUP($E$2,Ni!$A$6:$H$2997,4,0))</f>
        <v>13196.717857339421</v>
      </c>
      <c r="I9" s="326">
        <f>+IF(ISERROR(VLOOKUP($E$2,Ni!$A$6:$H$2997,5,0)),0,VLOOKUP($E$2,Ni!$A$6:$H$2997,5,0))</f>
        <v>13165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1024</v>
      </c>
      <c r="C11" s="166" t="s">
        <v>2</v>
      </c>
      <c r="D11" s="326">
        <f>+IF(ISERROR(VLOOKUP($E$2,Steel!$A$6:$H$2997,3,0)),0,VLOOKUP($E$2,Steel!$A$6:$H$2997,3,0))</f>
        <v>4085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607.93304253745441</v>
      </c>
      <c r="H11" s="326">
        <f>+IF(ISERROR(VLOOKUP($E$2,Steel!$A$6:$H$2997,4,0)),0,VLOOKUP($E$2,Steel!$A$6:$H$2997,4,0))</f>
        <v>519.60089105765337</v>
      </c>
      <c r="I11" s="355">
        <f>+IF(ISERROR(VLOOKUP($E$2,Steel!$A$6:$H$2997,5,0)),0,VLOOKUP($E$2,Steel!$A$6:$H$2997,5,0))</f>
        <v>484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43565</v>
      </c>
      <c r="C15" s="182" t="s">
        <v>1002</v>
      </c>
      <c r="D15" s="192">
        <f>+IF(ISERROR(VLOOKUP($E$2,'CNY-VND'!$A$4:$B$500,2,0)),0,VLOOKUP($E$2,'CNY-VND'!$A$4:$B$500,2,0))</f>
        <v>3485</v>
      </c>
      <c r="E15" s="398" t="s">
        <v>1000</v>
      </c>
      <c r="F15" s="398"/>
      <c r="G15" s="398"/>
      <c r="H15" s="398"/>
      <c r="I15" s="398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8" t="s">
        <v>1003</v>
      </c>
      <c r="F16" s="398"/>
      <c r="G16" s="398"/>
      <c r="H16" s="398"/>
      <c r="I16" s="398"/>
      <c r="L16" s="300"/>
    </row>
    <row r="17" spans="1:12" ht="15.75" customHeight="1" x14ac:dyDescent="0.25">
      <c r="A17" s="182"/>
      <c r="B17" s="191"/>
      <c r="C17" s="182" t="s">
        <v>1019</v>
      </c>
      <c r="D17" s="353">
        <f>+IF(ISERROR(VLOOKUP($E$2,USD_CNY!$A$1:$B$2001,2,0)),0,VLOOKUP($E$2,USD_CNY!$A$1:$B$2001,2,0))</f>
        <v>6.7194900000000004</v>
      </c>
      <c r="E17" s="354" t="s">
        <v>1020</v>
      </c>
      <c r="F17" s="352"/>
      <c r="G17" s="352"/>
      <c r="H17" s="352"/>
      <c r="I17" s="352"/>
      <c r="L17" s="300"/>
    </row>
    <row r="18" spans="1:12" ht="18.75" x14ac:dyDescent="0.3">
      <c r="A18" s="399" t="s">
        <v>17</v>
      </c>
      <c r="B18" s="399"/>
      <c r="C18" s="399"/>
      <c r="D18" s="399"/>
      <c r="E18" s="399"/>
      <c r="F18" s="399"/>
      <c r="G18" s="399"/>
      <c r="H18" s="399"/>
      <c r="I18" s="399"/>
    </row>
    <row r="19" spans="1:12" ht="15.75" customHeight="1" x14ac:dyDescent="0.25">
      <c r="A19" s="393" t="s">
        <v>656</v>
      </c>
      <c r="B19" s="394"/>
      <c r="C19" s="393" t="s">
        <v>18</v>
      </c>
      <c r="D19" s="395"/>
      <c r="E19" s="395"/>
      <c r="F19" s="395"/>
      <c r="G19" s="395"/>
      <c r="H19" s="395"/>
      <c r="I19" s="395"/>
    </row>
    <row r="34" spans="1:12" ht="15" customHeight="1" x14ac:dyDescent="0.25">
      <c r="A34" s="391" t="s">
        <v>657</v>
      </c>
      <c r="B34" s="391"/>
      <c r="C34" s="392" t="s">
        <v>4</v>
      </c>
      <c r="D34" s="392"/>
      <c r="E34" s="392"/>
      <c r="F34" s="392"/>
      <c r="G34" s="392"/>
      <c r="H34" s="392"/>
      <c r="I34" s="392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391" t="s">
        <v>705</v>
      </c>
      <c r="B49" s="391"/>
      <c r="C49" s="392" t="s">
        <v>706</v>
      </c>
      <c r="D49" s="392"/>
      <c r="E49" s="392"/>
      <c r="F49" s="392"/>
      <c r="G49" s="392"/>
      <c r="H49" s="392"/>
      <c r="I49" s="392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391" t="s">
        <v>721</v>
      </c>
      <c r="B67" s="391"/>
      <c r="C67" s="392" t="s">
        <v>722</v>
      </c>
      <c r="D67" s="392"/>
      <c r="E67" s="392"/>
      <c r="F67" s="392"/>
      <c r="G67" s="392"/>
      <c r="H67" s="392"/>
      <c r="I67" s="392"/>
    </row>
    <row r="82" spans="1:9" x14ac:dyDescent="0.25">
      <c r="A82" s="391" t="s">
        <v>759</v>
      </c>
      <c r="B82" s="391"/>
      <c r="C82" s="392" t="s">
        <v>760</v>
      </c>
      <c r="D82" s="392"/>
      <c r="E82" s="392"/>
      <c r="F82" s="392"/>
      <c r="G82" s="392"/>
      <c r="H82" s="392"/>
      <c r="I82" s="392"/>
    </row>
    <row r="100" spans="1:9" x14ac:dyDescent="0.25">
      <c r="A100" s="390" t="s">
        <v>1027</v>
      </c>
      <c r="B100" s="390"/>
      <c r="C100" s="390"/>
      <c r="D100" s="390"/>
      <c r="E100" s="390"/>
      <c r="F100" s="390"/>
      <c r="G100" s="390"/>
      <c r="H100" s="390"/>
      <c r="I100" s="390"/>
    </row>
    <row r="115" spans="1:9" x14ac:dyDescent="0.25">
      <c r="A115" s="390" t="s">
        <v>1028</v>
      </c>
      <c r="B115" s="390"/>
      <c r="C115" s="390"/>
      <c r="D115" s="390"/>
      <c r="E115" s="390"/>
      <c r="F115" s="390"/>
      <c r="G115" s="390"/>
      <c r="H115" s="390"/>
      <c r="I115" s="390"/>
    </row>
    <row r="128" spans="1:9" x14ac:dyDescent="0.25">
      <c r="A128" s="390" t="s">
        <v>1005</v>
      </c>
      <c r="B128" s="390"/>
      <c r="C128" s="390"/>
      <c r="D128" s="390"/>
      <c r="E128" s="390"/>
      <c r="F128" s="390"/>
      <c r="G128" s="390"/>
      <c r="H128" s="390"/>
      <c r="I128" s="390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60" activePane="bottomLeft" state="frozen"/>
      <selection pane="bottomLeft" activeCell="B1067" sqref="B1067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08" t="s">
        <v>1018</v>
      </c>
      <c r="B1" s="409"/>
      <c r="C1" s="409"/>
      <c r="D1" s="409"/>
      <c r="E1" s="409"/>
      <c r="F1" s="409"/>
      <c r="G1" s="409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1018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1032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1032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43543</v>
      </c>
      <c r="B1055" s="341">
        <v>6.7178599999999999</v>
      </c>
    </row>
    <row r="1056" spans="1:2" x14ac:dyDescent="0.25">
      <c r="A1056" s="225">
        <v>43549</v>
      </c>
      <c r="B1056" s="341">
        <v>6.7176799999999997</v>
      </c>
    </row>
    <row r="1057" spans="1:2" x14ac:dyDescent="0.25">
      <c r="A1057" s="225">
        <v>43550</v>
      </c>
      <c r="B1057" s="341">
        <v>6.7128100000000002</v>
      </c>
    </row>
    <row r="1058" spans="1:2" x14ac:dyDescent="0.25">
      <c r="A1058" s="225">
        <v>43551</v>
      </c>
      <c r="B1058" s="341">
        <v>6.7235100000000001</v>
      </c>
    </row>
    <row r="1059" spans="1:2" x14ac:dyDescent="0.25">
      <c r="A1059" s="225">
        <v>43552</v>
      </c>
      <c r="B1059" s="341">
        <v>6.7374900000000002</v>
      </c>
    </row>
    <row r="1060" spans="1:2" x14ac:dyDescent="0.25">
      <c r="A1060" s="225">
        <v>43553</v>
      </c>
      <c r="B1060" s="341">
        <v>6.7338899999999997</v>
      </c>
    </row>
    <row r="1061" spans="1:2" x14ac:dyDescent="0.25">
      <c r="A1061" s="225">
        <v>43556</v>
      </c>
      <c r="B1061" s="341">
        <v>6.70852</v>
      </c>
    </row>
    <row r="1062" spans="1:2" x14ac:dyDescent="0.25">
      <c r="A1062" s="225">
        <v>43557</v>
      </c>
      <c r="B1062" s="341">
        <v>6.7242100000000002</v>
      </c>
    </row>
    <row r="1063" spans="1:2" x14ac:dyDescent="0.25">
      <c r="A1063" s="225">
        <v>43559</v>
      </c>
      <c r="B1063" s="341">
        <v>6.7198000000000002</v>
      </c>
    </row>
    <row r="1064" spans="1:2" x14ac:dyDescent="0.25">
      <c r="A1064" s="225">
        <v>43560</v>
      </c>
      <c r="B1064" s="341">
        <v>6.7122799999999998</v>
      </c>
    </row>
    <row r="1065" spans="1:2" x14ac:dyDescent="0.25">
      <c r="A1065" s="225">
        <v>43563</v>
      </c>
      <c r="B1065" s="341">
        <v>6.7198000000000002</v>
      </c>
    </row>
    <row r="1066" spans="1:2" x14ac:dyDescent="0.25">
      <c r="A1066" s="225">
        <v>43564</v>
      </c>
      <c r="B1066" s="341">
        <v>6.7188600000000003</v>
      </c>
    </row>
    <row r="1067" spans="1:2" x14ac:dyDescent="0.25">
      <c r="A1067" s="225">
        <v>43565</v>
      </c>
      <c r="B1067" s="341">
        <v>6.7194900000000004</v>
      </c>
    </row>
    <row r="1068" spans="1:2" x14ac:dyDescent="0.25">
      <c r="A1068" s="125"/>
    </row>
    <row r="1069" spans="1:2" x14ac:dyDescent="0.25">
      <c r="A1069" s="125"/>
    </row>
    <row r="1070" spans="1:2" x14ac:dyDescent="0.25">
      <c r="A1070" s="125"/>
    </row>
    <row r="1071" spans="1:2" x14ac:dyDescent="0.25">
      <c r="A1071" s="125"/>
    </row>
    <row r="1072" spans="1:2" x14ac:dyDescent="0.25">
      <c r="A1072" s="125"/>
    </row>
    <row r="1073" spans="1:1" x14ac:dyDescent="0.25">
      <c r="A1073" s="125"/>
    </row>
    <row r="1074" spans="1:1" x14ac:dyDescent="0.25">
      <c r="A1074" s="125"/>
    </row>
    <row r="1075" spans="1:1" x14ac:dyDescent="0.25">
      <c r="A1075" s="125"/>
    </row>
    <row r="1076" spans="1:1" x14ac:dyDescent="0.25">
      <c r="A1076" s="125"/>
    </row>
    <row r="1077" spans="1:1" x14ac:dyDescent="0.25">
      <c r="A1077" s="125"/>
    </row>
    <row r="1078" spans="1:1" x14ac:dyDescent="0.25">
      <c r="A1078" s="125"/>
    </row>
    <row r="1079" spans="1:1" x14ac:dyDescent="0.25">
      <c r="A1079" s="125"/>
    </row>
    <row r="1080" spans="1:1" x14ac:dyDescent="0.25">
      <c r="A1080" s="125"/>
    </row>
    <row r="1081" spans="1:1" x14ac:dyDescent="0.25">
      <c r="A1081" s="125"/>
    </row>
    <row r="1082" spans="1:1" x14ac:dyDescent="0.25">
      <c r="A1082" s="125"/>
    </row>
    <row r="1083" spans="1:1" x14ac:dyDescent="0.25">
      <c r="A1083" s="125"/>
    </row>
    <row r="1084" spans="1:1" x14ac:dyDescent="0.25">
      <c r="A1084" s="125"/>
    </row>
    <row r="1085" spans="1:1" x14ac:dyDescent="0.25">
      <c r="A1085" s="125"/>
    </row>
    <row r="1086" spans="1:1" x14ac:dyDescent="0.25">
      <c r="A1086" s="125"/>
    </row>
    <row r="1087" spans="1:1" x14ac:dyDescent="0.25">
      <c r="A1087" s="125"/>
    </row>
    <row r="1088" spans="1:1" x14ac:dyDescent="0.25">
      <c r="A1088" s="125"/>
    </row>
    <row r="1089" spans="1:1" x14ac:dyDescent="0.25">
      <c r="A1089" s="125"/>
    </row>
    <row r="1090" spans="1:1" x14ac:dyDescent="0.25">
      <c r="A1090" s="125"/>
    </row>
    <row r="1091" spans="1:1" x14ac:dyDescent="0.25">
      <c r="A1091" s="125"/>
    </row>
    <row r="1092" spans="1:1" x14ac:dyDescent="0.25">
      <c r="A1092" s="125"/>
    </row>
    <row r="1093" spans="1:1" x14ac:dyDescent="0.25">
      <c r="A1093" s="125"/>
    </row>
    <row r="1094" spans="1:1" x14ac:dyDescent="0.25">
      <c r="A1094" s="125"/>
    </row>
    <row r="1095" spans="1:1" x14ac:dyDescent="0.25">
      <c r="A1095" s="125"/>
    </row>
    <row r="1096" spans="1:1" x14ac:dyDescent="0.25">
      <c r="A1096" s="125"/>
    </row>
    <row r="1097" spans="1:1" x14ac:dyDescent="0.25">
      <c r="A1097" s="125"/>
    </row>
    <row r="1098" spans="1:1" x14ac:dyDescent="0.25">
      <c r="A1098" s="125"/>
    </row>
    <row r="1099" spans="1:1" x14ac:dyDescent="0.25">
      <c r="A1099" s="125"/>
    </row>
    <row r="1100" spans="1:1" x14ac:dyDescent="0.25">
      <c r="A1100" s="125"/>
    </row>
    <row r="1101" spans="1:1" x14ac:dyDescent="0.25">
      <c r="A1101" s="125"/>
    </row>
    <row r="1102" spans="1:1" x14ac:dyDescent="0.25">
      <c r="A1102" s="125"/>
    </row>
    <row r="1103" spans="1:1" x14ac:dyDescent="0.25">
      <c r="A1103" s="125"/>
    </row>
    <row r="1104" spans="1:1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41" activePane="bottomLeft" state="frozen"/>
      <selection pane="bottomLeft" activeCell="A547" sqref="A547:A548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1013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43543</v>
      </c>
      <c r="B536" s="333">
        <v>23260</v>
      </c>
    </row>
    <row r="537" spans="1:2" ht="15.75" x14ac:dyDescent="0.25">
      <c r="A537" s="307">
        <v>43549</v>
      </c>
      <c r="B537" s="333">
        <v>23255</v>
      </c>
    </row>
    <row r="538" spans="1:2" ht="15.75" x14ac:dyDescent="0.25">
      <c r="A538" s="307">
        <v>43550</v>
      </c>
      <c r="B538" s="333">
        <v>23250</v>
      </c>
    </row>
    <row r="539" spans="1:2" ht="15.75" x14ac:dyDescent="0.25">
      <c r="A539" s="307">
        <v>43551</v>
      </c>
      <c r="B539" s="333">
        <v>23245</v>
      </c>
    </row>
    <row r="540" spans="1:2" ht="15.75" x14ac:dyDescent="0.25">
      <c r="A540" s="307">
        <v>43552</v>
      </c>
      <c r="B540" s="333">
        <v>23250</v>
      </c>
    </row>
    <row r="541" spans="1:2" ht="15.75" x14ac:dyDescent="0.25">
      <c r="A541" s="307">
        <v>43553</v>
      </c>
      <c r="B541" s="333">
        <v>23250</v>
      </c>
    </row>
    <row r="542" spans="1:2" ht="15.75" x14ac:dyDescent="0.25">
      <c r="A542" s="307">
        <v>43556</v>
      </c>
      <c r="B542" s="333">
        <v>23250</v>
      </c>
    </row>
    <row r="543" spans="1:2" ht="15.75" x14ac:dyDescent="0.25">
      <c r="A543" s="307">
        <v>43557</v>
      </c>
      <c r="B543" s="333">
        <v>23250</v>
      </c>
    </row>
    <row r="544" spans="1:2" ht="15.75" x14ac:dyDescent="0.25">
      <c r="A544" s="307">
        <v>43559</v>
      </c>
      <c r="B544" s="333">
        <v>23250</v>
      </c>
    </row>
    <row r="545" spans="1:2" ht="15.75" x14ac:dyDescent="0.25">
      <c r="A545" s="307">
        <v>43560</v>
      </c>
      <c r="B545" s="333">
        <v>23250</v>
      </c>
    </row>
    <row r="546" spans="1:2" ht="15.75" x14ac:dyDescent="0.25">
      <c r="A546" s="307">
        <v>43563</v>
      </c>
      <c r="B546" s="333">
        <v>23255</v>
      </c>
    </row>
    <row r="547" spans="1:2" ht="15.75" x14ac:dyDescent="0.25">
      <c r="A547" s="307">
        <v>43564</v>
      </c>
      <c r="B547" s="333">
        <v>23250</v>
      </c>
    </row>
    <row r="548" spans="1:2" ht="15.75" x14ac:dyDescent="0.25">
      <c r="A548" s="307">
        <v>43565</v>
      </c>
      <c r="B548" s="333">
        <v>23250</v>
      </c>
    </row>
    <row r="549" spans="1:2" ht="15.75" x14ac:dyDescent="0.25">
      <c r="A549" s="232"/>
      <c r="B549" s="333"/>
    </row>
    <row r="550" spans="1:2" ht="15.75" x14ac:dyDescent="0.25">
      <c r="A550" s="232"/>
      <c r="B550" s="333"/>
    </row>
    <row r="551" spans="1:2" ht="15.75" x14ac:dyDescent="0.25">
      <c r="A551" s="232"/>
      <c r="B551" s="333"/>
    </row>
    <row r="552" spans="1:2" ht="15.75" x14ac:dyDescent="0.25">
      <c r="A552" s="232"/>
      <c r="B552" s="333"/>
    </row>
    <row r="553" spans="1:2" ht="15.75" x14ac:dyDescent="0.25">
      <c r="A553" s="232"/>
      <c r="B553" s="333"/>
    </row>
    <row r="554" spans="1:2" ht="15.75" x14ac:dyDescent="0.25">
      <c r="A554" s="232"/>
      <c r="B554" s="333"/>
    </row>
    <row r="555" spans="1:2" ht="15.75" x14ac:dyDescent="0.25">
      <c r="A555" s="232"/>
      <c r="B555" s="333"/>
    </row>
    <row r="556" spans="1:2" ht="15.75" x14ac:dyDescent="0.25">
      <c r="A556" s="232"/>
      <c r="B556" s="333"/>
    </row>
    <row r="557" spans="1:2" ht="15.75" x14ac:dyDescent="0.25">
      <c r="A557" s="232"/>
      <c r="B557" s="333"/>
    </row>
    <row r="558" spans="1:2" ht="15.75" x14ac:dyDescent="0.25">
      <c r="A558" s="232"/>
      <c r="B558" s="333"/>
    </row>
    <row r="559" spans="1:2" ht="15.75" x14ac:dyDescent="0.25">
      <c r="A559" s="232"/>
      <c r="B559" s="333"/>
    </row>
    <row r="560" spans="1:2" ht="15.75" x14ac:dyDescent="0.25">
      <c r="A560" s="232"/>
      <c r="B560" s="333"/>
    </row>
    <row r="561" spans="1:2" ht="15.75" x14ac:dyDescent="0.25">
      <c r="A561" s="232"/>
      <c r="B561" s="333"/>
    </row>
    <row r="562" spans="1:2" ht="15.75" x14ac:dyDescent="0.25">
      <c r="A562" s="232"/>
      <c r="B562" s="333"/>
    </row>
    <row r="563" spans="1:2" ht="15.75" x14ac:dyDescent="0.25">
      <c r="A563" s="232"/>
      <c r="B563" s="333"/>
    </row>
    <row r="564" spans="1:2" ht="15.75" x14ac:dyDescent="0.25">
      <c r="A564" s="232"/>
      <c r="B564" s="333"/>
    </row>
    <row r="565" spans="1:2" ht="15.75" x14ac:dyDescent="0.25">
      <c r="A565" s="232"/>
      <c r="B565" s="333"/>
    </row>
    <row r="566" spans="1:2" ht="15.75" x14ac:dyDescent="0.25">
      <c r="A566" s="232"/>
      <c r="B566" s="333"/>
    </row>
    <row r="567" spans="1:2" ht="15.75" x14ac:dyDescent="0.25">
      <c r="A567" s="232"/>
      <c r="B567" s="333"/>
    </row>
    <row r="568" spans="1:2" ht="15.75" x14ac:dyDescent="0.25">
      <c r="A568" s="232"/>
      <c r="B568" s="333"/>
    </row>
    <row r="569" spans="1:2" ht="15.75" x14ac:dyDescent="0.25">
      <c r="A569" s="232"/>
      <c r="B569" s="333"/>
    </row>
    <row r="570" spans="1:2" ht="15.75" x14ac:dyDescent="0.25">
      <c r="A570" s="232"/>
      <c r="B570" s="333"/>
    </row>
    <row r="571" spans="1:2" ht="15.75" x14ac:dyDescent="0.25">
      <c r="A571" s="232"/>
      <c r="B571" s="333"/>
    </row>
    <row r="572" spans="1:2" ht="15.75" x14ac:dyDescent="0.25">
      <c r="A572" s="232"/>
      <c r="B572" s="333"/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workbookViewId="0">
      <pane ySplit="3" topLeftCell="A393" activePane="bottomLeft" state="frozen"/>
      <selection pane="bottomLeft" activeCell="B405" sqref="B405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10" t="s">
        <v>1016</v>
      </c>
      <c r="B1" s="411"/>
      <c r="C1" s="411"/>
      <c r="D1" s="411"/>
      <c r="E1" s="411"/>
      <c r="F1" s="411"/>
      <c r="G1" s="411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43543</v>
      </c>
      <c r="B392" s="310">
        <v>3485</v>
      </c>
    </row>
    <row r="393" spans="1:2" x14ac:dyDescent="0.25">
      <c r="A393" s="307">
        <v>43549</v>
      </c>
      <c r="B393" s="310">
        <v>3486</v>
      </c>
    </row>
    <row r="394" spans="1:2" x14ac:dyDescent="0.25">
      <c r="A394" s="307">
        <v>43550</v>
      </c>
      <c r="B394" s="310">
        <v>3488</v>
      </c>
    </row>
    <row r="395" spans="1:2" x14ac:dyDescent="0.25">
      <c r="A395" s="307">
        <v>43551</v>
      </c>
      <c r="B395" s="310">
        <v>3484</v>
      </c>
    </row>
    <row r="396" spans="1:2" x14ac:dyDescent="0.25">
      <c r="A396" s="307">
        <v>43552</v>
      </c>
      <c r="B396" s="310">
        <v>3475</v>
      </c>
    </row>
    <row r="397" spans="1:2" x14ac:dyDescent="0.25">
      <c r="A397" s="307">
        <v>43553</v>
      </c>
      <c r="B397" s="310">
        <v>3476</v>
      </c>
    </row>
    <row r="398" spans="1:2" x14ac:dyDescent="0.25">
      <c r="A398" s="307">
        <v>43556</v>
      </c>
      <c r="B398" s="310">
        <v>3489</v>
      </c>
    </row>
    <row r="399" spans="1:2" x14ac:dyDescent="0.25">
      <c r="A399" s="307">
        <v>43557</v>
      </c>
      <c r="B399" s="310">
        <v>3482</v>
      </c>
    </row>
    <row r="400" spans="1:2" x14ac:dyDescent="0.25">
      <c r="A400" s="307">
        <v>43559</v>
      </c>
      <c r="B400" s="310">
        <v>3486</v>
      </c>
    </row>
    <row r="401" spans="1:2" x14ac:dyDescent="0.25">
      <c r="A401" s="307">
        <v>43560</v>
      </c>
      <c r="B401" s="310">
        <v>3483</v>
      </c>
    </row>
    <row r="402" spans="1:2" x14ac:dyDescent="0.25">
      <c r="A402" s="307">
        <v>43563</v>
      </c>
      <c r="B402" s="310">
        <v>3483</v>
      </c>
    </row>
    <row r="403" spans="1:2" x14ac:dyDescent="0.25">
      <c r="A403" s="307">
        <v>43564</v>
      </c>
      <c r="B403" s="310">
        <v>3483</v>
      </c>
    </row>
    <row r="404" spans="1:2" x14ac:dyDescent="0.25">
      <c r="A404" s="307">
        <v>43565</v>
      </c>
      <c r="B404" s="310">
        <v>3485</v>
      </c>
    </row>
    <row r="405" spans="1:2" x14ac:dyDescent="0.25">
      <c r="A405" s="307"/>
      <c r="B405" s="310"/>
    </row>
    <row r="406" spans="1:2" x14ac:dyDescent="0.25">
      <c r="A406" s="307"/>
      <c r="B406" s="310"/>
    </row>
    <row r="407" spans="1:2" x14ac:dyDescent="0.25">
      <c r="A407" s="307"/>
      <c r="B407" s="310"/>
    </row>
    <row r="408" spans="1:2" x14ac:dyDescent="0.25">
      <c r="A408" s="307"/>
      <c r="B408" s="310"/>
    </row>
    <row r="409" spans="1:2" x14ac:dyDescent="0.25">
      <c r="A409" s="307"/>
      <c r="B409" s="310"/>
    </row>
    <row r="410" spans="1:2" x14ac:dyDescent="0.25">
      <c r="A410" s="307"/>
      <c r="B410" s="310"/>
    </row>
    <row r="411" spans="1:2" x14ac:dyDescent="0.25">
      <c r="A411" s="307"/>
      <c r="B411" s="310"/>
    </row>
    <row r="412" spans="1:2" x14ac:dyDescent="0.25">
      <c r="A412" s="307"/>
      <c r="B412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987" activePane="bottomLeft" state="frozen"/>
      <selection pane="bottomLeft" activeCell="F1281" sqref="F1281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00" t="s">
        <v>749</v>
      </c>
      <c r="B1" s="400"/>
      <c r="C1" s="400"/>
      <c r="D1" s="400"/>
      <c r="E1" s="400"/>
      <c r="F1" s="400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6498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81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81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281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46"/>
      <c r="B1282" s="47"/>
      <c r="C1282" s="267"/>
      <c r="D1282" s="47"/>
      <c r="E1282" s="267"/>
      <c r="F1282" s="47"/>
    </row>
    <row r="1283" spans="1:7" x14ac:dyDescent="0.25">
      <c r="A1283" s="46"/>
      <c r="B1283" s="47"/>
      <c r="C1283" s="267"/>
      <c r="D1283" s="47"/>
      <c r="E1283" s="267"/>
      <c r="F1283" s="47"/>
    </row>
    <row r="1284" spans="1:7" x14ac:dyDescent="0.25">
      <c r="A1284" s="46"/>
      <c r="B1284" s="47"/>
      <c r="C1284" s="267"/>
      <c r="D1284" s="47"/>
      <c r="E1284" s="267"/>
      <c r="F1284" s="47"/>
    </row>
    <row r="1285" spans="1:7" x14ac:dyDescent="0.25">
      <c r="A1285" s="46"/>
      <c r="B1285" s="47"/>
      <c r="C1285" s="267"/>
      <c r="D1285" s="47"/>
      <c r="E1285" s="267"/>
      <c r="F1285" s="47"/>
    </row>
    <row r="1286" spans="1:7" x14ac:dyDescent="0.25">
      <c r="A1286" s="46"/>
      <c r="B1286" s="47"/>
      <c r="C1286" s="267"/>
      <c r="D1286" s="47"/>
      <c r="E1286" s="267"/>
      <c r="F1286" s="47"/>
    </row>
    <row r="1287" spans="1:7" x14ac:dyDescent="0.25">
      <c r="A1287" s="46"/>
      <c r="B1287" s="47"/>
      <c r="C1287" s="267"/>
      <c r="D1287" s="47"/>
      <c r="E1287" s="267"/>
      <c r="F1287" s="47"/>
    </row>
    <row r="1288" spans="1:7" x14ac:dyDescent="0.25">
      <c r="A1288" s="46"/>
      <c r="B1288" s="47"/>
      <c r="C1288" s="267"/>
      <c r="D1288" s="47"/>
      <c r="E1288" s="267"/>
      <c r="F1288" s="47"/>
    </row>
    <row r="1289" spans="1:7" x14ac:dyDescent="0.25">
      <c r="A1289" s="46"/>
      <c r="B1289" s="47"/>
      <c r="C1289" s="267"/>
      <c r="D1289" s="47"/>
      <c r="E1289" s="267"/>
      <c r="F1289" s="47"/>
    </row>
    <row r="1290" spans="1:7" x14ac:dyDescent="0.25">
      <c r="A1290" s="46"/>
      <c r="B1290" s="47"/>
      <c r="C1290" s="267"/>
      <c r="D1290" s="47"/>
      <c r="E1290" s="267"/>
      <c r="F1290" s="47"/>
    </row>
    <row r="1291" spans="1:7" x14ac:dyDescent="0.25">
      <c r="A1291" s="46"/>
      <c r="B1291" s="47"/>
      <c r="C1291" s="267"/>
      <c r="D1291" s="47"/>
      <c r="E1291" s="267"/>
      <c r="F1291" s="47"/>
    </row>
    <row r="1292" spans="1:7" x14ac:dyDescent="0.25">
      <c r="A1292" s="46"/>
      <c r="B1292" s="47"/>
      <c r="C1292" s="267"/>
      <c r="D1292" s="47"/>
      <c r="E1292" s="267"/>
      <c r="F1292" s="47"/>
    </row>
    <row r="1293" spans="1:7" x14ac:dyDescent="0.25">
      <c r="A1293" s="46"/>
      <c r="B1293" s="47"/>
      <c r="C1293" s="267"/>
      <c r="D1293" s="47"/>
      <c r="E1293" s="267"/>
      <c r="F1293" s="47"/>
    </row>
    <row r="1294" spans="1:7" x14ac:dyDescent="0.25">
      <c r="A1294" s="46"/>
      <c r="B1294" s="47"/>
      <c r="C1294" s="267"/>
      <c r="D1294" s="47"/>
      <c r="E1294" s="267"/>
      <c r="F1294" s="47"/>
    </row>
    <row r="1295" spans="1:7" x14ac:dyDescent="0.25">
      <c r="A1295" s="46"/>
      <c r="B1295" s="47"/>
      <c r="C1295" s="267"/>
      <c r="D1295" s="47"/>
      <c r="E1295" s="267"/>
      <c r="F1295" s="47"/>
    </row>
    <row r="1296" spans="1:7" x14ac:dyDescent="0.25">
      <c r="A1296" s="46"/>
      <c r="B1296" s="47"/>
      <c r="C1296" s="267"/>
      <c r="D1296" s="47"/>
      <c r="E1296" s="267"/>
      <c r="F1296" s="47"/>
    </row>
    <row r="1297" spans="1:6" x14ac:dyDescent="0.25">
      <c r="A1297" s="46"/>
      <c r="B1297" s="47"/>
      <c r="C1297" s="267"/>
      <c r="D1297" s="47"/>
      <c r="E1297" s="267"/>
      <c r="F1297" s="47"/>
    </row>
    <row r="1298" spans="1:6" x14ac:dyDescent="0.25">
      <c r="A1298" s="46"/>
      <c r="B1298" s="47"/>
      <c r="C1298" s="267"/>
      <c r="D1298" s="47"/>
      <c r="E1298" s="267"/>
      <c r="F1298" s="47"/>
    </row>
    <row r="1299" spans="1:6" x14ac:dyDescent="0.25">
      <c r="A1299" s="46"/>
      <c r="B1299" s="47"/>
      <c r="C1299" s="267"/>
      <c r="D1299" s="47"/>
      <c r="E1299" s="267"/>
      <c r="F1299" s="47"/>
    </row>
    <row r="1300" spans="1:6" x14ac:dyDescent="0.25">
      <c r="A1300" s="46"/>
      <c r="B1300" s="47"/>
      <c r="C1300" s="267"/>
      <c r="D1300" s="47"/>
      <c r="E1300" s="267"/>
      <c r="F1300" s="47"/>
    </row>
    <row r="1301" spans="1:6" x14ac:dyDescent="0.25">
      <c r="A1301" s="46"/>
      <c r="B1301" s="47"/>
      <c r="C1301" s="267"/>
      <c r="D1301" s="47"/>
      <c r="E1301" s="267"/>
      <c r="F1301" s="47"/>
    </row>
    <row r="1302" spans="1:6" x14ac:dyDescent="0.25">
      <c r="A1302" s="46"/>
      <c r="B1302" s="47"/>
      <c r="C1302" s="267"/>
      <c r="D1302" s="47"/>
      <c r="E1302" s="267"/>
      <c r="F1302" s="47"/>
    </row>
    <row r="1303" spans="1:6" x14ac:dyDescent="0.25">
      <c r="A1303" s="46"/>
      <c r="B1303" s="47"/>
      <c r="C1303" s="267"/>
      <c r="D1303" s="47"/>
      <c r="E1303" s="267"/>
      <c r="F1303" s="47"/>
    </row>
    <row r="1304" spans="1:6" x14ac:dyDescent="0.25">
      <c r="A1304" s="46"/>
      <c r="B1304" s="47"/>
      <c r="C1304" s="267"/>
      <c r="D1304" s="47"/>
      <c r="E1304" s="267"/>
      <c r="F1304" s="47"/>
    </row>
    <row r="1305" spans="1:6" x14ac:dyDescent="0.25">
      <c r="A1305" s="46"/>
      <c r="B1305" s="47"/>
      <c r="C1305" s="267"/>
      <c r="D1305" s="47"/>
      <c r="E1305" s="267"/>
      <c r="F1305" s="47"/>
    </row>
    <row r="1306" spans="1:6" x14ac:dyDescent="0.25">
      <c r="A1306" s="46"/>
      <c r="B1306" s="47"/>
      <c r="C1306" s="267"/>
      <c r="D1306" s="47"/>
      <c r="E1306" s="267"/>
      <c r="F1306" s="47"/>
    </row>
    <row r="1307" spans="1:6" x14ac:dyDescent="0.25">
      <c r="A1307" s="46"/>
      <c r="B1307" s="47"/>
      <c r="C1307" s="267"/>
      <c r="D1307" s="47"/>
      <c r="E1307" s="267"/>
      <c r="F1307" s="47"/>
    </row>
    <row r="1308" spans="1:6" x14ac:dyDescent="0.25">
      <c r="A1308" s="46"/>
      <c r="B1308" s="47"/>
      <c r="C1308" s="267"/>
      <c r="D1308" s="47"/>
      <c r="E1308" s="267"/>
      <c r="F1308" s="47"/>
    </row>
    <row r="1309" spans="1:6" x14ac:dyDescent="0.25">
      <c r="A1309" s="46"/>
      <c r="B1309" s="47"/>
      <c r="C1309" s="267"/>
      <c r="D1309" s="47"/>
      <c r="E1309" s="267"/>
      <c r="F1309" s="47"/>
    </row>
    <row r="1310" spans="1:6" x14ac:dyDescent="0.25">
      <c r="A1310" s="46"/>
      <c r="B1310" s="47"/>
      <c r="C1310" s="267"/>
      <c r="D1310" s="47"/>
      <c r="E1310" s="267"/>
      <c r="F1310" s="47"/>
    </row>
    <row r="1311" spans="1:6" x14ac:dyDescent="0.25">
      <c r="A1311" s="46"/>
      <c r="B1311" s="47"/>
      <c r="C1311" s="267"/>
      <c r="D1311" s="47"/>
      <c r="E1311" s="267"/>
      <c r="F1311" s="47"/>
    </row>
    <row r="1312" spans="1:6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258" activePane="bottomLeft" state="frozen"/>
      <selection pane="bottomLeft" activeCell="C1279" sqref="C1279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03" t="s">
        <v>749</v>
      </c>
      <c r="B1" s="403"/>
      <c r="C1" s="403"/>
      <c r="D1" s="403"/>
      <c r="E1" s="403"/>
      <c r="F1" s="403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79" si="50">+IF(F1247=0,"",C1247/F1247)</f>
        <v>2475.7618493941013</v>
      </c>
      <c r="C1247" s="383">
        <v>16800</v>
      </c>
      <c r="D1247" s="47">
        <f t="shared" ref="D1247:D1279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9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01"/>
      <c r="B1280" s="47"/>
      <c r="C1280" s="47"/>
      <c r="D1280" s="47"/>
      <c r="E1280" s="47"/>
      <c r="F1280" s="62"/>
    </row>
    <row r="1281" spans="1:6" x14ac:dyDescent="0.25">
      <c r="A1281" s="201"/>
      <c r="B1281" s="47"/>
      <c r="C1281" s="47"/>
      <c r="D1281" s="47"/>
      <c r="E1281" s="47"/>
      <c r="F1281" s="62"/>
    </row>
    <row r="1282" spans="1:6" x14ac:dyDescent="0.25">
      <c r="A1282" s="201"/>
      <c r="B1282" s="47"/>
      <c r="C1282" s="47"/>
      <c r="D1282" s="47"/>
      <c r="E1282" s="47"/>
      <c r="F1282" s="62"/>
    </row>
    <row r="1283" spans="1:6" x14ac:dyDescent="0.25">
      <c r="A1283" s="201"/>
      <c r="B1283" s="47"/>
      <c r="C1283" s="47"/>
      <c r="D1283" s="47"/>
      <c r="E1283" s="47"/>
      <c r="F1283" s="62"/>
    </row>
    <row r="1284" spans="1:6" x14ac:dyDescent="0.25">
      <c r="A1284" s="201"/>
      <c r="B1284" s="47"/>
      <c r="C1284" s="47"/>
      <c r="D1284" s="47"/>
      <c r="E1284" s="47"/>
      <c r="F1284" s="62"/>
    </row>
    <row r="1285" spans="1:6" x14ac:dyDescent="0.25">
      <c r="A1285" s="201"/>
      <c r="B1285" s="47"/>
      <c r="C1285" s="47"/>
      <c r="D1285" s="47"/>
      <c r="E1285" s="47"/>
      <c r="F1285" s="62"/>
    </row>
    <row r="1286" spans="1:6" x14ac:dyDescent="0.25">
      <c r="A1286" s="201"/>
      <c r="B1286" s="47"/>
      <c r="C1286" s="47"/>
      <c r="D1286" s="47"/>
      <c r="E1286" s="47"/>
      <c r="F1286" s="62"/>
    </row>
    <row r="1287" spans="1:6" x14ac:dyDescent="0.25">
      <c r="A1287" s="201"/>
      <c r="B1287" s="47"/>
      <c r="C1287" s="47"/>
      <c r="D1287" s="47"/>
      <c r="E1287" s="47"/>
      <c r="F1287" s="62"/>
    </row>
    <row r="1288" spans="1:6" x14ac:dyDescent="0.25">
      <c r="A1288" s="201"/>
      <c r="B1288" s="47"/>
      <c r="C1288" s="47"/>
      <c r="D1288" s="47"/>
      <c r="E1288" s="47"/>
      <c r="F1288" s="62"/>
    </row>
    <row r="1289" spans="1:6" x14ac:dyDescent="0.25">
      <c r="A1289" s="201"/>
      <c r="B1289" s="47"/>
      <c r="C1289" s="47"/>
      <c r="D1289" s="47"/>
      <c r="E1289" s="47"/>
      <c r="F1289" s="62"/>
    </row>
    <row r="1290" spans="1:6" x14ac:dyDescent="0.25">
      <c r="A1290" s="201"/>
      <c r="B1290" s="47"/>
      <c r="C1290" s="47"/>
      <c r="D1290" s="47"/>
      <c r="E1290" s="47"/>
      <c r="F1290" s="62"/>
    </row>
    <row r="1291" spans="1:6" x14ac:dyDescent="0.25">
      <c r="A1291" s="201"/>
      <c r="B1291" s="47"/>
      <c r="C1291" s="47"/>
      <c r="D1291" s="47"/>
      <c r="E1291" s="47"/>
      <c r="F1291" s="62"/>
    </row>
    <row r="1292" spans="1:6" x14ac:dyDescent="0.25">
      <c r="A1292" s="201"/>
      <c r="B1292" s="47"/>
      <c r="C1292" s="47"/>
      <c r="D1292" s="47"/>
      <c r="E1292" s="47"/>
      <c r="F1292" s="62"/>
    </row>
    <row r="1293" spans="1:6" x14ac:dyDescent="0.25">
      <c r="A1293" s="201"/>
      <c r="B1293" s="47"/>
      <c r="C1293" s="47"/>
      <c r="D1293" s="47"/>
      <c r="E1293" s="47"/>
      <c r="F1293" s="62"/>
    </row>
    <row r="1294" spans="1:6" x14ac:dyDescent="0.25">
      <c r="A1294" s="201"/>
      <c r="B1294" s="47"/>
      <c r="C1294" s="47"/>
      <c r="D1294" s="47"/>
      <c r="E1294" s="47"/>
      <c r="F1294" s="62"/>
    </row>
    <row r="1295" spans="1:6" x14ac:dyDescent="0.25">
      <c r="A1295" s="201"/>
      <c r="B1295" s="47"/>
      <c r="C1295" s="47"/>
      <c r="D1295" s="47"/>
      <c r="E1295" s="47"/>
      <c r="F1295" s="62"/>
    </row>
    <row r="1296" spans="1:6" x14ac:dyDescent="0.25">
      <c r="A1296" s="201"/>
      <c r="B1296" s="47"/>
      <c r="C1296" s="47"/>
      <c r="D1296" s="47"/>
      <c r="E1296" s="47"/>
      <c r="F1296" s="62"/>
    </row>
    <row r="1297" spans="1:6" x14ac:dyDescent="0.25">
      <c r="A1297" s="201"/>
      <c r="B1297" s="47"/>
      <c r="C1297" s="47"/>
      <c r="D1297" s="47"/>
      <c r="E1297" s="47"/>
      <c r="F1297" s="62"/>
    </row>
    <row r="1298" spans="1:6" x14ac:dyDescent="0.25">
      <c r="A1298" s="201"/>
      <c r="B1298" s="47"/>
      <c r="C1298" s="47"/>
      <c r="D1298" s="47"/>
      <c r="E1298" s="47"/>
      <c r="F1298" s="62"/>
    </row>
    <row r="1299" spans="1:6" x14ac:dyDescent="0.25">
      <c r="A1299" s="201"/>
      <c r="B1299" s="47"/>
      <c r="C1299" s="47"/>
      <c r="D1299" s="47"/>
      <c r="E1299" s="47"/>
      <c r="F1299" s="62"/>
    </row>
    <row r="1300" spans="1:6" x14ac:dyDescent="0.25">
      <c r="A1300" s="201"/>
      <c r="B1300" s="47"/>
      <c r="C1300" s="47"/>
      <c r="D1300" s="47"/>
      <c r="E1300" s="47"/>
      <c r="F1300" s="62"/>
    </row>
    <row r="1301" spans="1:6" x14ac:dyDescent="0.25">
      <c r="A1301" s="201"/>
      <c r="B1301" s="47"/>
      <c r="C1301" s="47"/>
      <c r="D1301" s="47"/>
      <c r="E1301" s="47"/>
      <c r="F1301" s="62"/>
    </row>
    <row r="1302" spans="1:6" x14ac:dyDescent="0.25">
      <c r="A1302" s="201"/>
      <c r="B1302" s="47"/>
      <c r="C1302" s="47"/>
      <c r="D1302" s="47"/>
      <c r="E1302" s="47"/>
      <c r="F1302" s="62"/>
    </row>
    <row r="1303" spans="1:6" x14ac:dyDescent="0.25">
      <c r="A1303" s="201"/>
      <c r="B1303" s="47"/>
      <c r="C1303" s="47"/>
      <c r="D1303" s="47"/>
      <c r="E1303" s="47"/>
      <c r="F1303" s="62"/>
    </row>
    <row r="1304" spans="1:6" x14ac:dyDescent="0.25">
      <c r="A1304" s="201"/>
      <c r="B1304" s="47"/>
      <c r="C1304" s="47"/>
      <c r="D1304" s="47"/>
      <c r="E1304" s="47"/>
      <c r="F1304" s="62"/>
    </row>
    <row r="1305" spans="1:6" x14ac:dyDescent="0.25">
      <c r="A1305" s="201"/>
      <c r="B1305" s="47"/>
      <c r="C1305" s="47"/>
      <c r="D1305" s="47"/>
      <c r="E1305" s="47"/>
      <c r="F1305" s="62"/>
    </row>
    <row r="1306" spans="1:6" x14ac:dyDescent="0.25">
      <c r="A1306" s="201"/>
      <c r="B1306" s="47"/>
      <c r="C1306" s="47"/>
      <c r="D1306" s="47"/>
      <c r="E1306" s="47"/>
      <c r="F1306" s="62"/>
    </row>
    <row r="1307" spans="1:6" x14ac:dyDescent="0.25">
      <c r="A1307" s="201"/>
      <c r="B1307" s="47"/>
      <c r="C1307" s="47"/>
      <c r="D1307" s="47"/>
      <c r="E1307" s="47"/>
      <c r="F1307" s="62"/>
    </row>
    <row r="1308" spans="1:6" x14ac:dyDescent="0.25">
      <c r="A1308" s="201"/>
      <c r="B1308" s="47"/>
      <c r="C1308" s="47"/>
      <c r="D1308" s="47"/>
      <c r="E1308" s="47"/>
      <c r="F1308" s="62"/>
    </row>
    <row r="1309" spans="1:6" x14ac:dyDescent="0.25">
      <c r="A1309" s="201"/>
      <c r="B1309" s="47"/>
      <c r="C1309" s="47"/>
      <c r="D1309" s="47"/>
      <c r="E1309" s="47"/>
      <c r="F1309" s="62"/>
    </row>
    <row r="1310" spans="1:6" x14ac:dyDescent="0.25">
      <c r="A1310" s="201"/>
      <c r="B1310" s="47"/>
      <c r="C1310" s="47"/>
      <c r="D1310" s="47"/>
      <c r="E1310" s="47"/>
      <c r="F1310" s="62"/>
    </row>
    <row r="1311" spans="1:6" x14ac:dyDescent="0.25">
      <c r="A1311" s="201"/>
      <c r="B1311" s="47"/>
      <c r="C1311" s="47"/>
      <c r="D1311" s="47"/>
      <c r="E1311" s="47"/>
      <c r="F1311" s="62"/>
    </row>
    <row r="1312" spans="1:6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2"/>
  <sheetViews>
    <sheetView zoomScale="85" zoomScaleNormal="85" workbookViewId="0">
      <pane ySplit="4" topLeftCell="A1259" activePane="bottomLeft" state="frozen"/>
      <selection pane="bottomLeft" activeCell="B1279" sqref="B1279:B1280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04" t="s">
        <v>749</v>
      </c>
      <c r="B1" s="404"/>
      <c r="C1" s="404"/>
      <c r="D1" s="404"/>
      <c r="E1" s="404"/>
      <c r="F1" s="404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80" si="40">+IF(F1204=0,"",C1204/F1204)</f>
        <v>502.68342758347438</v>
      </c>
      <c r="C1204" s="257">
        <v>3489</v>
      </c>
      <c r="D1204" s="20">
        <f t="shared" ref="D1204:D1280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80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 x14ac:dyDescent="0.25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 x14ac:dyDescent="0.25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 x14ac:dyDescent="0.25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 x14ac:dyDescent="0.25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 x14ac:dyDescent="0.25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 x14ac:dyDescent="0.25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 x14ac:dyDescent="0.25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 x14ac:dyDescent="0.25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 x14ac:dyDescent="0.25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 x14ac:dyDescent="0.25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 x14ac:dyDescent="0.25">
      <c r="A1279" s="225">
        <v>43564</v>
      </c>
      <c r="B1279" s="20">
        <f t="shared" si="40"/>
        <v>531.48897283170061</v>
      </c>
      <c r="C1279" s="257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 x14ac:dyDescent="0.25">
      <c r="A1280" s="225">
        <v>43565</v>
      </c>
      <c r="B1280" s="20">
        <f t="shared" si="40"/>
        <v>529.95093377622402</v>
      </c>
      <c r="C1280" s="257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6" x14ac:dyDescent="0.25">
      <c r="A1281" s="224"/>
      <c r="B1281" s="20"/>
      <c r="C1281" s="257"/>
      <c r="D1281" s="20"/>
      <c r="E1281" s="20"/>
      <c r="F1281" s="58"/>
    </row>
    <row r="1282" spans="1:6" x14ac:dyDescent="0.25">
      <c r="A1282" s="224"/>
      <c r="B1282" s="20"/>
      <c r="C1282" s="257"/>
      <c r="D1282" s="20"/>
      <c r="E1282" s="20"/>
      <c r="F1282" s="58"/>
    </row>
    <row r="1283" spans="1:6" x14ac:dyDescent="0.25">
      <c r="A1283" s="224"/>
      <c r="B1283" s="20"/>
      <c r="C1283" s="257"/>
      <c r="D1283" s="20"/>
      <c r="E1283" s="20"/>
      <c r="F1283" s="58"/>
    </row>
    <row r="1284" spans="1:6" x14ac:dyDescent="0.25">
      <c r="A1284" s="224"/>
      <c r="B1284" s="20"/>
      <c r="C1284" s="257"/>
      <c r="D1284" s="20"/>
      <c r="E1284" s="20"/>
      <c r="F1284" s="58"/>
    </row>
    <row r="1285" spans="1:6" x14ac:dyDescent="0.25">
      <c r="A1285" s="224"/>
      <c r="B1285" s="20"/>
      <c r="C1285" s="257"/>
      <c r="D1285" s="20"/>
      <c r="E1285" s="20"/>
      <c r="F1285" s="58"/>
    </row>
    <row r="1286" spans="1:6" x14ac:dyDescent="0.25">
      <c r="A1286" s="224"/>
      <c r="B1286" s="20"/>
      <c r="C1286" s="257"/>
      <c r="D1286" s="20"/>
      <c r="E1286" s="20"/>
      <c r="F1286" s="58"/>
    </row>
    <row r="1287" spans="1:6" x14ac:dyDescent="0.25">
      <c r="A1287" s="224"/>
      <c r="B1287" s="20"/>
      <c r="C1287" s="257"/>
      <c r="D1287" s="20"/>
      <c r="E1287" s="20"/>
      <c r="F1287" s="58"/>
    </row>
    <row r="1288" spans="1:6" x14ac:dyDescent="0.25">
      <c r="A1288" s="224"/>
      <c r="B1288" s="20"/>
      <c r="C1288" s="257"/>
      <c r="D1288" s="20"/>
      <c r="E1288" s="20"/>
      <c r="F1288" s="58"/>
    </row>
    <row r="1289" spans="1:6" x14ac:dyDescent="0.25">
      <c r="A1289" s="224"/>
      <c r="B1289" s="20"/>
      <c r="C1289" s="257"/>
      <c r="D1289" s="20"/>
      <c r="E1289" s="20"/>
      <c r="F1289" s="58"/>
    </row>
    <row r="1290" spans="1:6" x14ac:dyDescent="0.25">
      <c r="A1290" s="224"/>
      <c r="B1290" s="20"/>
      <c r="C1290" s="257"/>
      <c r="D1290" s="20"/>
      <c r="E1290" s="20"/>
      <c r="F1290" s="58"/>
    </row>
    <row r="1291" spans="1:6" x14ac:dyDescent="0.25">
      <c r="A1291" s="224"/>
      <c r="B1291" s="20"/>
      <c r="C1291" s="257"/>
      <c r="D1291" s="20"/>
      <c r="E1291" s="20"/>
      <c r="F1291" s="58"/>
    </row>
    <row r="1292" spans="1:6" x14ac:dyDescent="0.25">
      <c r="A1292" s="224"/>
      <c r="B1292" s="20"/>
      <c r="C1292" s="257"/>
      <c r="D1292" s="20"/>
      <c r="E1292" s="20"/>
      <c r="F1292" s="58"/>
    </row>
    <row r="1293" spans="1:6" x14ac:dyDescent="0.25">
      <c r="A1293" s="224"/>
      <c r="B1293" s="20"/>
      <c r="C1293" s="257"/>
      <c r="D1293" s="20"/>
      <c r="E1293" s="20"/>
      <c r="F1293" s="58"/>
    </row>
    <row r="1294" spans="1:6" x14ac:dyDescent="0.25">
      <c r="A1294" s="224"/>
      <c r="B1294" s="20"/>
      <c r="C1294" s="257"/>
      <c r="D1294" s="20"/>
      <c r="E1294" s="20"/>
      <c r="F1294" s="58"/>
    </row>
    <row r="1295" spans="1:6" x14ac:dyDescent="0.25">
      <c r="A1295" s="224"/>
      <c r="B1295" s="20"/>
      <c r="C1295" s="257"/>
      <c r="D1295" s="20"/>
      <c r="E1295" s="20"/>
      <c r="F1295" s="58"/>
    </row>
    <row r="1296" spans="1:6" x14ac:dyDescent="0.25">
      <c r="A1296" s="224"/>
      <c r="B1296" s="20"/>
      <c r="C1296" s="257"/>
      <c r="D1296" s="20"/>
      <c r="E1296" s="20"/>
      <c r="F1296" s="58"/>
    </row>
    <row r="1297" spans="1:6" x14ac:dyDescent="0.25">
      <c r="A1297" s="224"/>
      <c r="B1297" s="20"/>
      <c r="C1297" s="257"/>
      <c r="D1297" s="20"/>
      <c r="E1297" s="20"/>
      <c r="F1297" s="58"/>
    </row>
    <row r="1298" spans="1:6" x14ac:dyDescent="0.25">
      <c r="A1298" s="224"/>
      <c r="B1298" s="20"/>
      <c r="C1298" s="257"/>
      <c r="D1298" s="20"/>
      <c r="E1298" s="20"/>
      <c r="F1298" s="58"/>
    </row>
    <row r="1299" spans="1:6" x14ac:dyDescent="0.25">
      <c r="A1299" s="224"/>
      <c r="B1299" s="20"/>
      <c r="C1299" s="257"/>
      <c r="D1299" s="20"/>
      <c r="E1299" s="20"/>
      <c r="F1299" s="58"/>
    </row>
    <row r="1300" spans="1:6" x14ac:dyDescent="0.25">
      <c r="A1300" s="224"/>
      <c r="B1300" s="20"/>
      <c r="C1300" s="257"/>
      <c r="D1300" s="20"/>
      <c r="E1300" s="20"/>
      <c r="F1300" s="58"/>
    </row>
    <row r="1301" spans="1:6" x14ac:dyDescent="0.25">
      <c r="A1301" s="224"/>
      <c r="B1301" s="20"/>
      <c r="C1301" s="257"/>
      <c r="D1301" s="20"/>
      <c r="E1301" s="20"/>
      <c r="F1301" s="58"/>
    </row>
    <row r="1302" spans="1:6" x14ac:dyDescent="0.25">
      <c r="A1302" s="224"/>
      <c r="B1302" s="20"/>
      <c r="C1302" s="257"/>
      <c r="D1302" s="20"/>
      <c r="E1302" s="20"/>
      <c r="F1302" s="58"/>
    </row>
    <row r="1303" spans="1:6" x14ac:dyDescent="0.25">
      <c r="A1303" s="224"/>
      <c r="B1303" s="20"/>
      <c r="C1303" s="257"/>
      <c r="D1303" s="20"/>
      <c r="E1303" s="20"/>
      <c r="F1303" s="58"/>
    </row>
    <row r="1304" spans="1:6" x14ac:dyDescent="0.25">
      <c r="A1304" s="224"/>
      <c r="B1304" s="20"/>
      <c r="C1304" s="257"/>
      <c r="D1304" s="20"/>
      <c r="E1304" s="20"/>
      <c r="F1304" s="58"/>
    </row>
    <row r="1305" spans="1:6" x14ac:dyDescent="0.25">
      <c r="A1305" s="224"/>
      <c r="B1305" s="20"/>
      <c r="C1305" s="257"/>
      <c r="D1305" s="20"/>
      <c r="E1305" s="20"/>
      <c r="F1305" s="58"/>
    </row>
    <row r="1306" spans="1:6" x14ac:dyDescent="0.25">
      <c r="A1306" s="224"/>
      <c r="B1306" s="20"/>
      <c r="C1306" s="257"/>
      <c r="D1306" s="20"/>
      <c r="E1306" s="20"/>
      <c r="F1306" s="58"/>
    </row>
    <row r="1307" spans="1:6" x14ac:dyDescent="0.25">
      <c r="A1307" s="224"/>
      <c r="B1307" s="20"/>
      <c r="C1307" s="257"/>
      <c r="D1307" s="20"/>
      <c r="E1307" s="20"/>
      <c r="F1307" s="58"/>
    </row>
    <row r="1308" spans="1:6" x14ac:dyDescent="0.25">
      <c r="A1308" s="224"/>
      <c r="B1308" s="20"/>
      <c r="C1308" s="257"/>
      <c r="D1308" s="20"/>
      <c r="E1308" s="20"/>
      <c r="F1308" s="58"/>
    </row>
    <row r="1309" spans="1:6" x14ac:dyDescent="0.25">
      <c r="A1309" s="224"/>
      <c r="B1309" s="20"/>
      <c r="C1309" s="257"/>
      <c r="D1309" s="20"/>
      <c r="E1309" s="20"/>
      <c r="F1309" s="58"/>
    </row>
    <row r="1310" spans="1:6" x14ac:dyDescent="0.25">
      <c r="A1310" s="224"/>
      <c r="B1310" s="20"/>
      <c r="C1310" s="257"/>
      <c r="D1310" s="20"/>
      <c r="E1310" s="20"/>
      <c r="F1310" s="58"/>
    </row>
    <row r="1311" spans="1:6" x14ac:dyDescent="0.25">
      <c r="A1311" s="224"/>
      <c r="B1311" s="20"/>
      <c r="C1311" s="257"/>
      <c r="D1311" s="20"/>
      <c r="E1311" s="20"/>
      <c r="F1311" s="58"/>
    </row>
    <row r="1312" spans="1:6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4"/>
      <c r="B1394" s="20"/>
      <c r="C1394" s="257"/>
      <c r="D1394" s="20"/>
      <c r="E1394" s="20"/>
      <c r="F1394" s="58"/>
    </row>
    <row r="1395" spans="1:6" x14ac:dyDescent="0.25">
      <c r="A1395" s="226"/>
      <c r="B1395" s="99"/>
      <c r="C1395" s="261"/>
      <c r="D1395" s="99"/>
      <c r="E1395" s="99"/>
      <c r="F1395" s="60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  <row r="1522" spans="6:6" x14ac:dyDescent="0.25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7"/>
  <sheetViews>
    <sheetView zoomScale="85" zoomScaleNormal="85" workbookViewId="0">
      <pane ySplit="4" topLeftCell="A1256" activePane="bottomLeft" state="frozen"/>
      <selection pane="bottomLeft" activeCell="F1278" sqref="F1278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07" t="s">
        <v>749</v>
      </c>
      <c r="B1" s="407"/>
      <c r="C1" s="407"/>
      <c r="D1" s="407"/>
      <c r="E1" s="407"/>
      <c r="F1" s="407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2895.0101053787494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277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77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77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 x14ac:dyDescent="0.25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 x14ac:dyDescent="0.25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 x14ac:dyDescent="0.25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 x14ac:dyDescent="0.25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 x14ac:dyDescent="0.25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 x14ac:dyDescent="0.25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 x14ac:dyDescent="0.25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 x14ac:dyDescent="0.25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 x14ac:dyDescent="0.25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 x14ac:dyDescent="0.25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 x14ac:dyDescent="0.25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 x14ac:dyDescent="0.25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4"/>
  <sheetViews>
    <sheetView zoomScale="115" zoomScaleNormal="115" workbookViewId="0">
      <pane ySplit="5" topLeftCell="A803" activePane="bottomLeft" state="frozen"/>
      <selection pane="bottomLeft" activeCell="B823" sqref="B823:B824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24" si="28">+IF(F731=0,"",C731/F731)</f>
        <v>14764.542141360806</v>
      </c>
      <c r="C731" s="288">
        <v>102900</v>
      </c>
      <c r="D731" s="110">
        <f t="shared" ref="D731:D824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24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7"/>
  <sheetViews>
    <sheetView workbookViewId="0">
      <pane xSplit="1" ySplit="5" topLeftCell="B147" activePane="bottomRight" state="frozen"/>
      <selection pane="topRight" activeCell="B1" sqref="B1"/>
      <selection pane="bottomLeft" activeCell="A6" sqref="A6"/>
      <selection pane="bottomRight" activeCell="A146" sqref="A146:A147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  <row r="136" spans="1:7" x14ac:dyDescent="0.25">
      <c r="A136" s="350">
        <v>43543</v>
      </c>
    </row>
    <row r="137" spans="1:7" x14ac:dyDescent="0.25">
      <c r="A137" s="350">
        <v>43549</v>
      </c>
    </row>
    <row r="138" spans="1:7" x14ac:dyDescent="0.25">
      <c r="A138" s="350">
        <v>43550</v>
      </c>
    </row>
    <row r="139" spans="1:7" x14ac:dyDescent="0.25">
      <c r="A139" s="350">
        <v>43551</v>
      </c>
    </row>
    <row r="140" spans="1:7" x14ac:dyDescent="0.25">
      <c r="A140" s="350">
        <v>43552</v>
      </c>
    </row>
    <row r="141" spans="1:7" x14ac:dyDescent="0.25">
      <c r="A141" s="350">
        <v>43553</v>
      </c>
    </row>
    <row r="142" spans="1:7" x14ac:dyDescent="0.25">
      <c r="A142" s="350">
        <v>43556</v>
      </c>
    </row>
    <row r="143" spans="1:7" x14ac:dyDescent="0.25">
      <c r="A143" s="350">
        <v>43557</v>
      </c>
    </row>
    <row r="144" spans="1:7" x14ac:dyDescent="0.25">
      <c r="A144" s="350">
        <v>43559</v>
      </c>
    </row>
    <row r="145" spans="1:1" x14ac:dyDescent="0.25">
      <c r="A145" s="350">
        <v>43560</v>
      </c>
    </row>
    <row r="146" spans="1:1" x14ac:dyDescent="0.25">
      <c r="A146" s="350">
        <v>43563</v>
      </c>
    </row>
    <row r="147" spans="1:1" x14ac:dyDescent="0.25">
      <c r="A147" s="350">
        <v>43564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47" sqref="G147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1026</v>
      </c>
    </row>
    <row r="3" spans="1:7" ht="45" x14ac:dyDescent="0.2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 x14ac:dyDescent="0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47" si="14">+IF(F54=0,"",C54/F54)</f>
        <v>672.94171664705709</v>
      </c>
      <c r="C54" s="335">
        <v>4690</v>
      </c>
      <c r="D54" s="358">
        <f t="shared" ref="D54:D147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 x14ac:dyDescent="0.25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 x14ac:dyDescent="0.25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 x14ac:dyDescent="0.25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 x14ac:dyDescent="0.25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 x14ac:dyDescent="0.25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 x14ac:dyDescent="0.25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 x14ac:dyDescent="0.25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 x14ac:dyDescent="0.25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 x14ac:dyDescent="0.25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 x14ac:dyDescent="0.25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 x14ac:dyDescent="0.25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 x14ac:dyDescent="0.25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mới</cp:lastModifiedBy>
  <cp:lastPrinted>2017-07-21T04:45:09Z</cp:lastPrinted>
  <dcterms:created xsi:type="dcterms:W3CDTF">2016-06-16T02:40:20Z</dcterms:created>
  <dcterms:modified xsi:type="dcterms:W3CDTF">2019-04-10T04:11:31Z</dcterms:modified>
</cp:coreProperties>
</file>