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46" i="16"/>
  <c r="D146"/>
  <c r="F146"/>
  <c r="B823" i="7"/>
  <c r="D823"/>
  <c r="F823"/>
  <c r="G823"/>
  <c r="B1276" i="5"/>
  <c r="D1276"/>
  <c r="F1276"/>
  <c r="G1276"/>
  <c r="B1279" i="4"/>
  <c r="D1279"/>
  <c r="F1279"/>
  <c r="G1279"/>
  <c r="B1278" i="3"/>
  <c r="D1278"/>
  <c r="F1278"/>
  <c r="G1278"/>
  <c r="B1280" i="2"/>
  <c r="D1280"/>
  <c r="F1280"/>
  <c r="G1280"/>
  <c r="B145" i="16"/>
  <c r="D145"/>
  <c r="F145"/>
  <c r="B822" i="7"/>
  <c r="D822"/>
  <c r="F822"/>
  <c r="G822"/>
  <c r="B1275" i="5"/>
  <c r="D1275"/>
  <c r="F1275"/>
  <c r="G1275"/>
  <c r="B1278" i="4"/>
  <c r="D1278"/>
  <c r="F1278"/>
  <c r="G1278"/>
  <c r="B1277" i="3"/>
  <c r="D1277"/>
  <c r="F1277"/>
  <c r="G1277"/>
  <c r="B1279" i="2"/>
  <c r="D1279" s="1"/>
  <c r="F1279"/>
  <c r="G1279"/>
  <c r="B144" i="16"/>
  <c r="D144" s="1"/>
  <c r="F144"/>
  <c r="B821" i="7"/>
  <c r="D821"/>
  <c r="F821"/>
  <c r="G821"/>
  <c r="B1274" i="5"/>
  <c r="D1274"/>
  <c r="F1274"/>
  <c r="G1274"/>
  <c r="B1277" i="4"/>
  <c r="D1277"/>
  <c r="F1277"/>
  <c r="G1277"/>
  <c r="B1276" i="3"/>
  <c r="D1276"/>
  <c r="F1276"/>
  <c r="G1276"/>
  <c r="B1278" i="2"/>
  <c r="D1278"/>
  <c r="F1278"/>
  <c r="G1278"/>
  <c r="B143" i="16"/>
  <c r="D143" s="1"/>
  <c r="F143"/>
  <c r="B820" i="7"/>
  <c r="D820" s="1"/>
  <c r="F820"/>
  <c r="G820"/>
  <c r="B1273" i="5"/>
  <c r="D1273"/>
  <c r="F1273"/>
  <c r="G1273"/>
  <c r="B1276" i="4"/>
  <c r="D1276" s="1"/>
  <c r="F1276"/>
  <c r="G1276"/>
  <c r="B1275" i="3"/>
  <c r="D1275"/>
  <c r="F1275"/>
  <c r="G1275"/>
  <c r="B1277" i="2"/>
  <c r="D1277"/>
  <c r="F1277"/>
  <c r="G1277"/>
  <c r="B142" i="16"/>
  <c r="D142"/>
  <c r="F142"/>
  <c r="B819" i="7"/>
  <c r="D819"/>
  <c r="F819"/>
  <c r="G819"/>
  <c r="B1272" i="5"/>
  <c r="D1272"/>
  <c r="F1272"/>
  <c r="G1272"/>
  <c r="B1275" i="4"/>
  <c r="D1275"/>
  <c r="F1275"/>
  <c r="G1275"/>
  <c r="B1274" i="3"/>
  <c r="D1274"/>
  <c r="F1274"/>
  <c r="G1274"/>
  <c r="B1276" i="2"/>
  <c r="D1276"/>
  <c r="F1276"/>
  <c r="G1276"/>
  <c r="B141" i="16"/>
  <c r="D141"/>
  <c r="F141"/>
  <c r="B818" i="7"/>
  <c r="D818"/>
  <c r="F818"/>
  <c r="G818"/>
  <c r="B1271" i="5"/>
  <c r="D1271"/>
  <c r="F1271"/>
  <c r="G1271"/>
  <c r="B1274" i="4"/>
  <c r="D1274" s="1"/>
  <c r="F1274"/>
  <c r="G1274"/>
  <c r="B1273" i="3"/>
  <c r="D1273" s="1"/>
  <c r="F1273"/>
  <c r="G1273"/>
  <c r="B1275" i="2"/>
  <c r="D1275"/>
  <c r="F1275"/>
  <c r="G1275"/>
  <c r="B140" i="16"/>
  <c r="D140"/>
  <c r="F140"/>
  <c r="B817" i="7"/>
  <c r="D817" s="1"/>
  <c r="F817"/>
  <c r="G817"/>
  <c r="B1270" i="5"/>
  <c r="D1270" s="1"/>
  <c r="F1270"/>
  <c r="G1270"/>
  <c r="B1273" i="4"/>
  <c r="D1273" s="1"/>
  <c r="F1273"/>
  <c r="G1273"/>
  <c r="B1272" i="3"/>
  <c r="D1272" s="1"/>
  <c r="F1272"/>
  <c r="G1272"/>
  <c r="B1274" i="2"/>
  <c r="D1274" s="1"/>
  <c r="F1274"/>
  <c r="G1274"/>
  <c r="B139" i="16"/>
  <c r="D139" s="1"/>
  <c r="F139"/>
  <c r="B816" i="7"/>
  <c r="D816"/>
  <c r="F816"/>
  <c r="G816"/>
  <c r="B1269" i="5"/>
  <c r="D1269"/>
  <c r="F1269"/>
  <c r="G1269"/>
  <c r="B1272" i="4"/>
  <c r="D1272" s="1"/>
  <c r="F1272"/>
  <c r="G1272"/>
  <c r="B1271" i="3"/>
  <c r="D1271"/>
  <c r="F1271"/>
  <c r="G1271"/>
  <c r="B1273" i="2"/>
  <c r="D1273"/>
  <c r="F1273"/>
  <c r="G1273"/>
  <c r="D138" i="16"/>
  <c r="F138"/>
  <c r="B138" s="1"/>
  <c r="B815" i="7"/>
  <c r="D815"/>
  <c r="F815"/>
  <c r="G815"/>
  <c r="B1268" i="5"/>
  <c r="D1268"/>
  <c r="F1268"/>
  <c r="G1268"/>
  <c r="B1271" i="4"/>
  <c r="D1271"/>
  <c r="F127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B813" i="7"/>
  <c r="D813" s="1"/>
  <c r="F813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B1265" i="5"/>
  <c r="D1265" s="1"/>
  <c r="F1265"/>
  <c r="G1265"/>
  <c r="B1268" i="4"/>
  <c r="D1268" s="1"/>
  <c r="F1268"/>
  <c r="G1268"/>
  <c r="B1267" i="3"/>
  <c r="D1267" s="1"/>
  <c r="F1267"/>
  <c r="G1267"/>
  <c r="B1269" i="2"/>
  <c r="D1269" s="1"/>
  <c r="F1269"/>
  <c r="G1269"/>
  <c r="B134" i="16"/>
  <c r="D134" s="1"/>
  <c r="F134"/>
  <c r="F811" i="7"/>
  <c r="B811" s="1"/>
  <c r="D811" s="1"/>
  <c r="G811"/>
  <c r="B1264" i="5"/>
  <c r="D1264" s="1"/>
  <c r="F1264"/>
  <c r="G1264"/>
  <c r="B1267" i="4"/>
  <c r="D1267" s="1"/>
  <c r="F1267"/>
  <c r="G1267"/>
  <c r="B1266" i="3"/>
  <c r="D1266" s="1"/>
  <c r="F1266"/>
  <c r="G1266"/>
  <c r="B1268" i="2"/>
  <c r="D1268" s="1"/>
  <c r="F1268"/>
  <c r="G1268"/>
  <c r="B133" i="16"/>
  <c r="D133" s="1"/>
  <c r="F133"/>
  <c r="B810" i="7"/>
  <c r="D810" s="1"/>
  <c r="F810"/>
  <c r="G810"/>
  <c r="B1263" i="5"/>
  <c r="D1263" s="1"/>
  <c r="F1263"/>
  <c r="G1263"/>
  <c r="B1266" i="4"/>
  <c r="D1266" s="1"/>
  <c r="F1266"/>
  <c r="G1266"/>
  <c r="B1265" i="3"/>
  <c r="D1265" s="1"/>
  <c r="F1265"/>
  <c r="G1265"/>
  <c r="B1267" i="2"/>
  <c r="D1267" s="1"/>
  <c r="F1267"/>
  <c r="G1267"/>
  <c r="B809" i="7"/>
  <c r="D809" s="1"/>
  <c r="F809"/>
  <c r="G809"/>
  <c r="F132" i="16"/>
  <c r="B132" s="1"/>
  <c r="D132" s="1"/>
  <c r="B1262" i="5"/>
  <c r="D1262" s="1"/>
  <c r="F1262"/>
  <c r="G1262"/>
  <c r="B1265" i="4"/>
  <c r="D1265" s="1"/>
  <c r="F1265"/>
  <c r="G1265"/>
  <c r="B1264" i="3"/>
  <c r="D1264" s="1"/>
  <c r="F1264"/>
  <c r="G1264"/>
  <c r="B1266" i="2"/>
  <c r="D1266" s="1"/>
  <c r="F1266"/>
  <c r="G1266"/>
  <c r="B131" i="16"/>
  <c r="D131" s="1"/>
  <c r="F131"/>
  <c r="F808" i="7"/>
  <c r="B808" s="1"/>
  <c r="D808" s="1"/>
  <c r="G808"/>
  <c r="F1261" i="5"/>
  <c r="B1261" s="1"/>
  <c r="D1261" s="1"/>
  <c r="G1261"/>
  <c r="B1264" i="4"/>
  <c r="D1264" s="1"/>
  <c r="F1264"/>
  <c r="G1264"/>
  <c r="B1263" i="3"/>
  <c r="D1263" s="1"/>
  <c r="F1263"/>
  <c r="G1263"/>
  <c r="B1265" i="2"/>
  <c r="D1265" s="1"/>
  <c r="F1265"/>
  <c r="G1265"/>
  <c r="B130" i="16"/>
  <c r="D130" s="1"/>
  <c r="F130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B131" i="15"/>
  <c r="D131" s="1"/>
  <c r="F131"/>
  <c r="G131"/>
  <c r="B129" i="16"/>
  <c r="D129"/>
  <c r="F129"/>
  <c r="B806" i="7"/>
  <c r="D806" s="1"/>
  <c r="F806"/>
  <c r="G806"/>
  <c r="B1259" i="5"/>
  <c r="D1259" s="1"/>
  <c r="F1259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B128" i="16" l="1"/>
  <c r="D128"/>
  <c r="F128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B1260" i="3"/>
  <c r="D1260" s="1"/>
  <c r="G1260"/>
  <c r="F1260"/>
  <c r="G1262" i="2"/>
  <c r="F1262"/>
  <c r="B1262" s="1"/>
  <c r="D1262" s="1"/>
  <c r="F127" i="16" l="1"/>
  <c r="B127" s="1"/>
  <c r="D127" s="1"/>
  <c r="B804" i="7"/>
  <c r="D804" s="1"/>
  <c r="F804"/>
  <c r="G804"/>
  <c r="B1257" i="5"/>
  <c r="D1257" s="1"/>
  <c r="F1257"/>
  <c r="G1257"/>
  <c r="B1260" i="4"/>
  <c r="D1260" s="1"/>
  <c r="F1260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43" i="7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<sst xmlns="http://schemas.openxmlformats.org/spreadsheetml/2006/main" count="4599" uniqueCount="1034">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</sst>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6388224"/>
        <c:axId val="76389760"/>
      </c:areaChart>
      <c:dateAx>
        <c:axId val="7638822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389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3897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882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66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2284544"/>
        <c:axId val="82286080"/>
      </c:areaChart>
      <c:dateAx>
        <c:axId val="8228454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86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286080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845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034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2579840"/>
        <c:axId val="82581376"/>
      </c:areaChart>
      <c:dateAx>
        <c:axId val="8257984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813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8137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798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45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2621184"/>
        <c:axId val="82622720"/>
      </c:areaChart>
      <c:dateAx>
        <c:axId val="8262118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2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622720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211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82687488"/>
        <c:axId val="82689024"/>
      </c:areaChart>
      <c:dateAx>
        <c:axId val="8268748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689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68902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874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01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75442048"/>
        <c:axId val="75443584"/>
      </c:areaChart>
      <c:dateAx>
        <c:axId val="7544204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44358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5443584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4420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4285312"/>
        <c:axId val="84286848"/>
      </c:areaChart>
      <c:dateAx>
        <c:axId val="84285312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86848"/>
        <c:crosses val="autoZero"/>
        <c:auto val="1"/>
        <c:lblOffset val="100"/>
        <c:baseTimeUnit val="days"/>
      </c:dateAx>
      <c:valAx>
        <c:axId val="84286848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85312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49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4298368"/>
        <c:axId val="84308352"/>
      </c:areaChart>
      <c:dateAx>
        <c:axId val="842983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08352"/>
        <c:crosses val="autoZero"/>
        <c:auto val="1"/>
        <c:lblOffset val="100"/>
        <c:baseTimeUnit val="days"/>
      </c:dateAx>
      <c:valAx>
        <c:axId val="8430835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98368"/>
        <c:crosses val="autoZero"/>
        <c:crossBetween val="midCat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4348288"/>
        <c:axId val="84350080"/>
      </c:areaChart>
      <c:dateAx>
        <c:axId val="843482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50080"/>
        <c:crosses val="autoZero"/>
        <c:auto val="1"/>
        <c:lblOffset val="100"/>
        <c:baseTimeUnit val="days"/>
      </c:dateAx>
      <c:valAx>
        <c:axId val="8435008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48288"/>
        <c:crosses val="autoZero"/>
        <c:crossBetween val="midCat"/>
      </c:valAx>
    </c:plotArea>
    <c:plotVisOnly val="1"/>
    <c:dispBlanksAs val="zero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681856"/>
        <c:axId val="84683392"/>
      </c:areaChart>
      <c:dateAx>
        <c:axId val="846818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83392"/>
        <c:crosses val="autoZero"/>
        <c:auto val="1"/>
        <c:lblOffset val="100"/>
        <c:baseTimeUnit val="days"/>
      </c:dateAx>
      <c:valAx>
        <c:axId val="84683392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81856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4707200"/>
        <c:axId val="84708736"/>
      </c:lineChart>
      <c:dateAx>
        <c:axId val="847072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08736"/>
        <c:crosses val="autoZero"/>
        <c:auto val="1"/>
        <c:lblOffset val="100"/>
        <c:baseTimeUnit val="days"/>
      </c:dateAx>
      <c:valAx>
        <c:axId val="847087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07200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81922304"/>
        <c:axId val="81936384"/>
      </c:areaChart>
      <c:dateAx>
        <c:axId val="81922304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93638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19363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223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729216"/>
        <c:axId val="85341312"/>
      </c:areaChart>
      <c:dateAx>
        <c:axId val="847292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341312"/>
        <c:crosses val="autoZero"/>
        <c:auto val="1"/>
        <c:lblOffset val="100"/>
        <c:baseTimeUnit val="days"/>
      </c:dateAx>
      <c:valAx>
        <c:axId val="8534131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729216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5369216"/>
        <c:axId val="85370752"/>
      </c:areaChart>
      <c:dateAx>
        <c:axId val="8536921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370752"/>
        <c:crosses val="autoZero"/>
        <c:auto val="1"/>
        <c:lblOffset val="100"/>
        <c:baseTimeUnit val="days"/>
      </c:dateAx>
      <c:valAx>
        <c:axId val="85370752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369216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5402752"/>
        <c:axId val="85404288"/>
      </c:barChart>
      <c:dateAx>
        <c:axId val="854027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04288"/>
        <c:crosses val="autoZero"/>
        <c:auto val="1"/>
        <c:lblOffset val="100"/>
        <c:baseTimeUnit val="days"/>
      </c:dateAx>
      <c:valAx>
        <c:axId val="854042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402752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5596416"/>
        <c:axId val="85614592"/>
      </c:areaChart>
      <c:dateAx>
        <c:axId val="8559641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5614592"/>
        <c:crosses val="autoZero"/>
        <c:auto val="1"/>
        <c:lblOffset val="100"/>
        <c:baseTimeUnit val="days"/>
      </c:dateAx>
      <c:valAx>
        <c:axId val="85614592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96416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5634048"/>
        <c:axId val="85639936"/>
      </c:areaChart>
      <c:dateAx>
        <c:axId val="856340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639936"/>
        <c:crosses val="autoZero"/>
        <c:auto val="1"/>
        <c:lblOffset val="100"/>
        <c:baseTimeUnit val="days"/>
      </c:dateAx>
      <c:valAx>
        <c:axId val="8563993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34048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4809216"/>
        <c:axId val="84810752"/>
      </c:lineChart>
      <c:catAx>
        <c:axId val="84809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10752"/>
        <c:crosses val="autoZero"/>
        <c:auto val="1"/>
        <c:lblAlgn val="ctr"/>
        <c:lblOffset val="100"/>
      </c:catAx>
      <c:valAx>
        <c:axId val="84810752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0921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4855040"/>
        <c:axId val="84860928"/>
      </c:lineChart>
      <c:dateAx>
        <c:axId val="848550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60928"/>
        <c:crosses val="autoZero"/>
        <c:auto val="1"/>
        <c:lblOffset val="100"/>
        <c:baseTimeUnit val="days"/>
      </c:dateAx>
      <c:valAx>
        <c:axId val="8486092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55040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5663104"/>
        <c:axId val="85746816"/>
      </c:areaChart>
      <c:dateAx>
        <c:axId val="856631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746816"/>
        <c:crosses val="autoZero"/>
        <c:auto val="1"/>
        <c:lblOffset val="100"/>
        <c:baseTimeUnit val="days"/>
      </c:dateAx>
      <c:valAx>
        <c:axId val="8574681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63104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5770624"/>
        <c:axId val="85772160"/>
      </c:areaChart>
      <c:dateAx>
        <c:axId val="857706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772160"/>
        <c:crosses val="autoZero"/>
        <c:auto val="1"/>
        <c:lblOffset val="100"/>
        <c:baseTimeUnit val="days"/>
      </c:dateAx>
      <c:valAx>
        <c:axId val="857721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70624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5869696"/>
        <c:axId val="85871232"/>
      </c:lineChart>
      <c:dateAx>
        <c:axId val="858696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71232"/>
        <c:crosses val="autoZero"/>
        <c:auto val="1"/>
        <c:lblOffset val="100"/>
        <c:baseTimeUnit val="days"/>
      </c:dateAx>
      <c:valAx>
        <c:axId val="8587123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6969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593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1955456"/>
        <c:axId val="81965440"/>
      </c:areaChart>
      <c:dateAx>
        <c:axId val="8195545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65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96544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554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5933440"/>
        <c:axId val="85955712"/>
      </c:areaChart>
      <c:dateAx>
        <c:axId val="8593344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5955712"/>
        <c:crosses val="autoZero"/>
        <c:auto val="1"/>
        <c:lblOffset val="100"/>
        <c:baseTimeUnit val="days"/>
      </c:dateAx>
      <c:valAx>
        <c:axId val="859557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33440"/>
        <c:crosses val="autoZero"/>
        <c:crossBetween val="midCat"/>
      </c:valAx>
    </c:plotArea>
    <c:plotVisOnly val="1"/>
    <c:dispBlanksAs val="zero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6001152"/>
        <c:axId val="86002688"/>
      </c:areaChart>
      <c:dateAx>
        <c:axId val="8600115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002688"/>
        <c:crosses val="autoZero"/>
        <c:auto val="1"/>
        <c:lblOffset val="100"/>
        <c:baseTimeUnit val="days"/>
      </c:dateAx>
      <c:valAx>
        <c:axId val="8600268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01152"/>
        <c:crosses val="autoZero"/>
        <c:crossBetween val="midCat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6022400"/>
        <c:axId val="86032384"/>
      </c:lineChart>
      <c:dateAx>
        <c:axId val="860224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32384"/>
        <c:crosses val="autoZero"/>
        <c:auto val="1"/>
        <c:lblOffset val="100"/>
        <c:baseTimeUnit val="days"/>
      </c:dateAx>
      <c:valAx>
        <c:axId val="8603238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224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9108864"/>
        <c:axId val="89110400"/>
      </c:areaChart>
      <c:dateAx>
        <c:axId val="8910886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110400"/>
        <c:crosses val="autoZero"/>
        <c:auto val="1"/>
        <c:lblOffset val="100"/>
        <c:baseTimeUnit val="days"/>
      </c:dateAx>
      <c:valAx>
        <c:axId val="89110400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108864"/>
        <c:crosses val="autoZero"/>
        <c:crossBetween val="midCat"/>
        <c:minorUnit val="1.0000000000000124E-4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85575168"/>
        <c:axId val="85576704"/>
      </c:areaChart>
      <c:dateAx>
        <c:axId val="855751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576704"/>
        <c:crosses val="autoZero"/>
        <c:auto val="1"/>
        <c:lblOffset val="100"/>
        <c:baseTimeUnit val="days"/>
      </c:dateAx>
      <c:valAx>
        <c:axId val="85576704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575168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88967808"/>
        <c:axId val="88969600"/>
      </c:areaChart>
      <c:dateAx>
        <c:axId val="889678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969600"/>
        <c:crosses val="autoZero"/>
        <c:auto val="1"/>
        <c:lblOffset val="100"/>
        <c:baseTimeUnit val="days"/>
      </c:dateAx>
      <c:valAx>
        <c:axId val="88969600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967808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1972224"/>
        <c:axId val="82064128"/>
      </c:areaChart>
      <c:dateAx>
        <c:axId val="8197222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64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064128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7222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121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2079104"/>
        <c:axId val="82097280"/>
      </c:areaChart>
      <c:dateAx>
        <c:axId val="82079104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0972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097280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791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77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2006016"/>
        <c:axId val="82007552"/>
      </c:areaChart>
      <c:catAx>
        <c:axId val="820060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07552"/>
        <c:crosses val="autoZero"/>
        <c:auto val="1"/>
        <c:lblAlgn val="ctr"/>
        <c:lblOffset val="100"/>
      </c:catAx>
      <c:valAx>
        <c:axId val="820075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060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01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2030976"/>
        <c:axId val="82032512"/>
      </c:areaChart>
      <c:dateAx>
        <c:axId val="8203097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03251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203251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309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2216448"/>
        <c:axId val="82217984"/>
      </c:lineChart>
      <c:dateAx>
        <c:axId val="8221644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17984"/>
        <c:crosses val="autoZero"/>
        <c:auto val="1"/>
        <c:lblOffset val="100"/>
        <c:baseTimeUnit val="days"/>
      </c:dateAx>
      <c:valAx>
        <c:axId val="8221798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164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2242560"/>
        <c:axId val="82187008"/>
      </c:lineChart>
      <c:dateAx>
        <c:axId val="82242560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87008"/>
        <c:crosses val="autoZero"/>
        <c:auto val="1"/>
        <c:lblOffset val="100"/>
        <c:baseTimeUnit val="days"/>
      </c:dateAx>
      <c:valAx>
        <c:axId val="8218700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42560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K10" sqref="K10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6" t="s">
        <v>1017</v>
      </c>
      <c r="B1" s="396"/>
      <c r="C1" s="396"/>
      <c r="D1" s="396"/>
      <c r="E1" s="396"/>
      <c r="F1" s="396"/>
      <c r="G1" s="396"/>
      <c r="H1" s="396"/>
      <c r="I1" s="396"/>
      <c r="J1" s="157"/>
      <c r="K1" s="338"/>
      <c r="L1" s="197"/>
      <c r="M1" s="158"/>
    </row>
    <row r="2" spans="1:13">
      <c r="A2" s="397" t="s">
        <v>21</v>
      </c>
      <c r="B2" s="397"/>
      <c r="C2" s="397"/>
      <c r="D2" s="397"/>
      <c r="E2" s="181">
        <v>43564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49370</v>
      </c>
      <c r="E5" s="328">
        <f>+IF(ISERROR(VLOOKUP($E$2,Cu!$A$5:$H$1642,7,0)),0,VLOOKUP($E$2,Cu!$A$5:$H$1642,7,0))</f>
        <v>50</v>
      </c>
      <c r="F5" s="327" t="s">
        <v>3</v>
      </c>
      <c r="G5" s="326">
        <f>+IF(ISERROR(VLOOKUP($E$2,Cu!$A$5:$H$1642,2,0)),0,VLOOKUP($E$2,Cu!$A$5:$H$1642,2,0))</f>
        <v>7347.9727215628836</v>
      </c>
      <c r="H5" s="326">
        <f>+IF(ISERROR(VLOOKUP($E$2,Cu!$A$5:$H$1642,4,0)),0,VLOOKUP($E$2,Cu!$A$5:$H$1642,4,0))</f>
        <v>6280.3185654383624</v>
      </c>
      <c r="I5" s="326">
        <f>+IF(ISERROR(VLOOKUP($E$2,Cu!$A$5:$H$1999,5,0)),0,VLOOKUP($E$2,Cu!$A$5:$H$1999,5,0))</f>
        <v>6432.5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16900</v>
      </c>
      <c r="E6" s="328">
        <f>+IF(ISERROR(VLOOKUP($E$2,Pb!$A$5:$H$1987,7,0)),0,VLOOKUP($E$2,Pb!$A$5:$H$1987,7,0))</f>
        <v>25</v>
      </c>
      <c r="F6" s="327" t="s">
        <v>3</v>
      </c>
      <c r="G6" s="326">
        <f>+IF(ISERROR(VLOOKUP($E$2,Pb!$A$5:$H$1987,2,0)),0,VLOOKUP($E$2,Pb!$A$5:$H$1987,2,0))</f>
        <v>2515.3076563583704</v>
      </c>
      <c r="H6" s="326">
        <f>+IF(ISERROR(VLOOKUP($E$2,Pb!$A$5:$H$1987,4,0)),0,VLOOKUP($E$2,Pb!$A$5:$H$1987,4,0))</f>
        <v>2149.8356037251033</v>
      </c>
      <c r="I6" s="326">
        <f>+IF(ISERROR(VLOOKUP($E$2,Pb!$A$5:$H$1987,5,0)),0,VLOOKUP($E$2,Pb!$A$5:$H$1987,5,0))</f>
        <v>1980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3571</v>
      </c>
      <c r="E7" s="328">
        <f>+IF(ISERROR(VLOOKUP($E$2,Ag!$A$5:$H$1987,7,0)),0,VLOOKUP($E$2,Ag!$A$5:$H$1987,7,0))</f>
        <v>15</v>
      </c>
      <c r="F7" s="327" t="s">
        <v>6</v>
      </c>
      <c r="G7" s="326">
        <f>+IF(ISERROR(VLOOKUP($E$2,Ag!$A$5:$H$1518,2,0)),0,VLOOKUP($E$2,Ag!$A$5:$H$1518,2,0))</f>
        <v>531.48897283170061</v>
      </c>
      <c r="H7" s="326">
        <f>+IF(ISERROR(VLOOKUP($E$2,Ag!$A$5:$H$1518,4,0)),0,VLOOKUP($E$2,Ag!$A$5:$H$1518,4,0))</f>
        <v>454.26407934333389</v>
      </c>
      <c r="I7" s="326">
        <f>+IF(ISERROR(VLOOKUP($E$2,Ag!$A$5:$H$1518,5,0)),0,VLOOKUP($E$2,Ag!$A$5:$H$1518,5,0))</f>
        <v>490.3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22750</v>
      </c>
      <c r="E8" s="328">
        <f>+IF(ISERROR(VLOOKUP($E$2,Zn!$A$5:$H$2995,7,0)),0,VLOOKUP($E$2,Zn!$A$5:$H$2995,7,0))</f>
        <v>-550</v>
      </c>
      <c r="F8" s="327" t="s">
        <v>3</v>
      </c>
      <c r="G8" s="326">
        <f>+IF(ISERROR(VLOOKUP($E$2,Zn!$A$5:$H$2995,2,0)),0,VLOOKUP($E$2,Zn!$A$5:$H$2995,2,0))</f>
        <v>3385.9910758670367</v>
      </c>
      <c r="H8" s="326">
        <f>+IF(ISERROR(VLOOKUP($E$2,Zn!$A$5:$H$2995,4,0)),0,VLOOKUP($E$2,Zn!$A$5:$H$2995,4,0))</f>
        <v>2894.0094665530228</v>
      </c>
      <c r="I8" s="326">
        <f>+IF(ISERROR(VLOOKUP($E$2,Zn!$A$5:$H$2995,5,0)),0,VLOOKUP($E$2,Zn!$A$5:$H$2995,5,0))</f>
        <v>2960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102950</v>
      </c>
      <c r="E9" s="328">
        <f>+IF(ISERROR(VLOOKUP($E$2,Ni!$A$6:$H$2997,7,0)),0,VLOOKUP($E$2,Ni!$A$6:$H$2997,7,0))</f>
        <v>-800</v>
      </c>
      <c r="F9" s="327" t="s">
        <v>3</v>
      </c>
      <c r="G9" s="326">
        <f>+IF(ISERROR(VLOOKUP($E$2,Ni!$A$6:$H$2997,2,0)),0,VLOOKUP($E$2,Ni!$A$6:$H$2997,2,0))</f>
        <v>15322.539835626876</v>
      </c>
      <c r="H9" s="326">
        <f>+IF(ISERROR(VLOOKUP($E$2,Ni!$A$6:$H$2997,4,0)),0,VLOOKUP($E$2,Ni!$A$6:$H$2997,4,0))</f>
        <v>13096.187893698185</v>
      </c>
      <c r="I9" s="326">
        <f>+IF(ISERROR(VLOOKUP($E$2,Ni!$A$6:$H$2997,5,0)),0,VLOOKUP($E$2,Ni!$A$6:$H$2997,5,0))</f>
        <v>13150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+IF(ISERROR(VLOOKUP($E$2,Steel!$A$6:$H$2997,3,0)),0,VLOOKUP($E$2,Steel!$A$6:$H$2997,3,0))</f>
        <v>4080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607.24587206758292</v>
      </c>
      <c r="H11" s="326">
        <f>+IF(ISERROR(VLOOKUP($E$2,Steel!$A$6:$H$2997,4,0)),0,VLOOKUP($E$2,Steel!$A$6:$H$2997,4,0))</f>
        <v>519.01356586972906</v>
      </c>
      <c r="I11" s="355">
        <f>+IF(ISERROR(VLOOKUP($E$2,Steel!$A$6:$H$2997,5,0)),0,VLOOKUP($E$2,Steel!$A$6:$H$2997,5,0))</f>
        <v>486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43564</v>
      </c>
      <c r="C15" s="182" t="s">
        <v>1002</v>
      </c>
      <c r="D15" s="192">
        <f>+IF(ISERROR(VLOOKUP($E$2,'CNY-VND'!$A$4:$B$500,2,0)),0,VLOOKUP($E$2,'CNY-VND'!$A$4:$B$500,2,0))</f>
        <v>3483</v>
      </c>
      <c r="E15" s="398" t="s">
        <v>1000</v>
      </c>
      <c r="F15" s="398"/>
      <c r="G15" s="398"/>
      <c r="H15" s="398"/>
      <c r="I15" s="39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8" t="s">
        <v>1003</v>
      </c>
      <c r="F16" s="398"/>
      <c r="G16" s="398"/>
      <c r="H16" s="398"/>
      <c r="I16" s="398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6.7188600000000003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9" t="s">
        <v>17</v>
      </c>
      <c r="B18" s="399"/>
      <c r="C18" s="399"/>
      <c r="D18" s="399"/>
      <c r="E18" s="399"/>
      <c r="F18" s="399"/>
      <c r="G18" s="399"/>
      <c r="H18" s="399"/>
      <c r="I18" s="399"/>
    </row>
    <row r="19" spans="1:12" ht="15.75" customHeight="1">
      <c r="A19" s="393" t="s">
        <v>656</v>
      </c>
      <c r="B19" s="394"/>
      <c r="C19" s="393" t="s">
        <v>18</v>
      </c>
      <c r="D19" s="395"/>
      <c r="E19" s="395"/>
      <c r="F19" s="395"/>
      <c r="G19" s="395"/>
      <c r="H19" s="395"/>
      <c r="I19" s="395"/>
    </row>
    <row r="34" spans="1:12" ht="15" customHeight="1">
      <c r="A34" s="391" t="s">
        <v>657</v>
      </c>
      <c r="B34" s="391"/>
      <c r="C34" s="392" t="s">
        <v>4</v>
      </c>
      <c r="D34" s="392"/>
      <c r="E34" s="392"/>
      <c r="F34" s="392"/>
      <c r="G34" s="392"/>
      <c r="H34" s="392"/>
      <c r="I34" s="39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1" t="s">
        <v>705</v>
      </c>
      <c r="B49" s="391"/>
      <c r="C49" s="392" t="s">
        <v>706</v>
      </c>
      <c r="D49" s="392"/>
      <c r="E49" s="392"/>
      <c r="F49" s="392"/>
      <c r="G49" s="392"/>
      <c r="H49" s="392"/>
      <c r="I49" s="39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1" t="s">
        <v>721</v>
      </c>
      <c r="B67" s="391"/>
      <c r="C67" s="392" t="s">
        <v>722</v>
      </c>
      <c r="D67" s="392"/>
      <c r="E67" s="392"/>
      <c r="F67" s="392"/>
      <c r="G67" s="392"/>
      <c r="H67" s="392"/>
      <c r="I67" s="392"/>
    </row>
    <row r="82" spans="1:9">
      <c r="A82" s="391" t="s">
        <v>759</v>
      </c>
      <c r="B82" s="391"/>
      <c r="C82" s="392" t="s">
        <v>760</v>
      </c>
      <c r="D82" s="392"/>
      <c r="E82" s="392"/>
      <c r="F82" s="392"/>
      <c r="G82" s="392"/>
      <c r="H82" s="392"/>
      <c r="I82" s="392"/>
    </row>
    <row r="100" spans="1:9">
      <c r="A100" s="390" t="s">
        <v>1027</v>
      </c>
      <c r="B100" s="390"/>
      <c r="C100" s="390"/>
      <c r="D100" s="390"/>
      <c r="E100" s="390"/>
      <c r="F100" s="390"/>
      <c r="G100" s="390"/>
      <c r="H100" s="390"/>
      <c r="I100" s="390"/>
    </row>
    <row r="115" spans="1:9">
      <c r="A115" s="390" t="s">
        <v>1028</v>
      </c>
      <c r="B115" s="390"/>
      <c r="C115" s="390"/>
      <c r="D115" s="390"/>
      <c r="E115" s="390"/>
      <c r="F115" s="390"/>
      <c r="G115" s="390"/>
      <c r="H115" s="390"/>
      <c r="I115" s="390"/>
    </row>
    <row r="128" spans="1:9">
      <c r="A128" s="390" t="s">
        <v>1005</v>
      </c>
      <c r="B128" s="390"/>
      <c r="C128" s="390"/>
      <c r="D128" s="390"/>
      <c r="E128" s="390"/>
      <c r="F128" s="390"/>
      <c r="G128" s="390"/>
      <c r="H128" s="390"/>
      <c r="I128" s="39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G1071" sqref="G1071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225">
        <v>43551</v>
      </c>
      <c r="B1058" s="341">
        <v>6.7235100000000001</v>
      </c>
    </row>
    <row r="1059" spans="1:2">
      <c r="A1059" s="225">
        <v>43552</v>
      </c>
      <c r="B1059" s="341">
        <v>6.7374900000000002</v>
      </c>
    </row>
    <row r="1060" spans="1:2">
      <c r="A1060" s="225">
        <v>43553</v>
      </c>
      <c r="B1060" s="341">
        <v>6.7338899999999997</v>
      </c>
    </row>
    <row r="1061" spans="1:2">
      <c r="A1061" s="225">
        <v>43556</v>
      </c>
      <c r="B1061" s="341">
        <v>6.70852</v>
      </c>
    </row>
    <row r="1062" spans="1:2">
      <c r="A1062" s="225">
        <v>43557</v>
      </c>
      <c r="B1062" s="341">
        <v>6.7242100000000002</v>
      </c>
    </row>
    <row r="1063" spans="1:2">
      <c r="A1063" s="225">
        <v>43559</v>
      </c>
      <c r="B1063" s="341">
        <v>6.7198000000000002</v>
      </c>
    </row>
    <row r="1064" spans="1:2">
      <c r="A1064" s="225">
        <v>43560</v>
      </c>
      <c r="B1064" s="341">
        <v>6.7122799999999998</v>
      </c>
    </row>
    <row r="1065" spans="1:2">
      <c r="A1065" s="225">
        <v>43563</v>
      </c>
      <c r="B1065" s="341">
        <v>6.7198000000000002</v>
      </c>
    </row>
    <row r="1066" spans="1:2">
      <c r="A1066" s="225">
        <v>43564</v>
      </c>
      <c r="B1066" s="341">
        <v>6.7188600000000003</v>
      </c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F551" sqref="F551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pane ySplit="3" topLeftCell="A393" activePane="bottomLeft" state="frozen"/>
      <selection pane="bottomLeft" activeCell="F402" sqref="F402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/>
      <c r="B404" s="310"/>
    </row>
    <row r="405" spans="1:2">
      <c r="A405" s="307"/>
      <c r="B405" s="310"/>
    </row>
    <row r="406" spans="1:2">
      <c r="A406" s="307"/>
      <c r="B406" s="310"/>
    </row>
    <row r="407" spans="1:2">
      <c r="A407" s="307"/>
      <c r="B407" s="310"/>
    </row>
    <row r="408" spans="1:2">
      <c r="A408" s="307"/>
      <c r="B408" s="310"/>
    </row>
    <row r="409" spans="1:2">
      <c r="A409" s="307"/>
      <c r="B409" s="310"/>
    </row>
    <row r="410" spans="1:2">
      <c r="A410" s="307"/>
      <c r="B410" s="310"/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69" activePane="bottomLeft" state="frozen"/>
      <selection pane="bottomLeft" activeCell="I1283" sqref="I1283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6432.5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0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0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80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68" activePane="bottomLeft" state="frozen"/>
      <selection pane="bottomLeft" activeCell="F1282" sqref="F1282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78" si="50">+IF(F1247=0,"",C1247/F1247)</f>
        <v>2475.7618493941013</v>
      </c>
      <c r="C1247" s="383">
        <v>16800</v>
      </c>
      <c r="D1247" s="47">
        <f t="shared" ref="D1247:D1278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8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66" activePane="bottomLeft" state="frozen"/>
      <selection pane="bottomLeft" activeCell="J1281" sqref="J1281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9" si="40">+IF(F1204=0,"",C1204/F1204)</f>
        <v>502.68342758347438</v>
      </c>
      <c r="C1204" s="257">
        <v>3489</v>
      </c>
      <c r="D1204" s="20">
        <f t="shared" ref="D1204:D1279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9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76"/>
  <sheetViews>
    <sheetView zoomScale="85" zoomScaleNormal="85" workbookViewId="0">
      <pane ySplit="4" topLeftCell="A1266" activePane="bottomLeft" state="frozen"/>
      <selection pane="bottomLeft" activeCell="G1282" sqref="G1282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2894.0094665530228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76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6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6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3"/>
  <sheetViews>
    <sheetView zoomScale="115" zoomScaleNormal="115" workbookViewId="0">
      <pane ySplit="5" topLeftCell="A813" activePane="bottomLeft" state="frozen"/>
      <selection pane="bottomLeft" activeCell="G825" sqref="G825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23" si="28">+IF(F731=0,"",C731/F731)</f>
        <v>14764.542141360806</v>
      </c>
      <c r="C731" s="288">
        <v>102900</v>
      </c>
      <c r="D731" s="110">
        <f t="shared" ref="D731:D823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3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47"/>
  <sheetViews>
    <sheetView workbookViewId="0">
      <pane xSplit="1" ySplit="5" topLeftCell="B138" activePane="bottomRight" state="frozen"/>
      <selection pane="topRight" activeCell="B1" sqref="B1"/>
      <selection pane="bottomLeft" activeCell="A6" sqref="A6"/>
      <selection pane="bottomRight" activeCell="A146" sqref="A146:A147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6"/>
  <sheetViews>
    <sheetView tabSelected="1"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J148" sqref="J148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46" si="14">+IF(F54=0,"",C54/F54)</f>
        <v>672.94171664705709</v>
      </c>
      <c r="C54" s="335">
        <v>4690</v>
      </c>
      <c r="D54" s="358">
        <f t="shared" ref="D54:D146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2019-04-09T03:50:42Z</dcterms:modified>
</cp:coreProperties>
</file>