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 activeTab="12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45" i="16"/>
  <c r="D145"/>
  <c r="F145"/>
  <c r="B822" i="7"/>
  <c r="D822"/>
  <c r="F822"/>
  <c r="G822"/>
  <c r="B1275" i="5"/>
  <c r="D1275"/>
  <c r="F1275"/>
  <c r="G1275"/>
  <c r="B1278" i="4"/>
  <c r="D1278"/>
  <c r="F1278"/>
  <c r="G1278"/>
  <c r="B1277" i="3"/>
  <c r="D1277"/>
  <c r="F1277"/>
  <c r="G1277"/>
  <c r="B1279" i="2"/>
  <c r="D1279" s="1"/>
  <c r="F1279"/>
  <c r="G1279"/>
  <c r="B144" i="16"/>
  <c r="D144" s="1"/>
  <c r="F144"/>
  <c r="B821" i="7"/>
  <c r="D821"/>
  <c r="F821"/>
  <c r="G821"/>
  <c r="B1274" i="5"/>
  <c r="D1274"/>
  <c r="F1274"/>
  <c r="G1274"/>
  <c r="B1277" i="4"/>
  <c r="D1277"/>
  <c r="F1277"/>
  <c r="G1277"/>
  <c r="B1276" i="3"/>
  <c r="D1276"/>
  <c r="F1276"/>
  <c r="G1276"/>
  <c r="B1278" i="2"/>
  <c r="D1278"/>
  <c r="F1278"/>
  <c r="G1278"/>
  <c r="B143" i="16"/>
  <c r="D143" s="1"/>
  <c r="F143"/>
  <c r="B820" i="7"/>
  <c r="D820" s="1"/>
  <c r="F820"/>
  <c r="G820"/>
  <c r="B1273" i="5"/>
  <c r="D1273"/>
  <c r="F1273"/>
  <c r="G1273"/>
  <c r="B1276" i="4"/>
  <c r="D1276" s="1"/>
  <c r="F1276"/>
  <c r="G1276"/>
  <c r="B1275" i="3"/>
  <c r="D1275"/>
  <c r="F1275"/>
  <c r="G1275"/>
  <c r="B1277" i="2"/>
  <c r="D1277"/>
  <c r="F1277"/>
  <c r="G1277"/>
  <c r="B142" i="16"/>
  <c r="D142"/>
  <c r="F142"/>
  <c r="B819" i="7"/>
  <c r="D819"/>
  <c r="F819"/>
  <c r="G819"/>
  <c r="B1272" i="5"/>
  <c r="D1272"/>
  <c r="F1272"/>
  <c r="G1272"/>
  <c r="B1275" i="4"/>
  <c r="D1275"/>
  <c r="F1275"/>
  <c r="G1275"/>
  <c r="B1274" i="3"/>
  <c r="D1274"/>
  <c r="F1274"/>
  <c r="G1274"/>
  <c r="B1276" i="2"/>
  <c r="D1276"/>
  <c r="F1276"/>
  <c r="G1276"/>
  <c r="B141" i="16"/>
  <c r="D141"/>
  <c r="F141"/>
  <c r="B818" i="7"/>
  <c r="D818"/>
  <c r="F818"/>
  <c r="G818"/>
  <c r="B1271" i="5"/>
  <c r="D1271"/>
  <c r="F1271"/>
  <c r="G1271"/>
  <c r="B1274" i="4"/>
  <c r="D1274" s="1"/>
  <c r="F1274"/>
  <c r="G1274"/>
  <c r="B1273" i="3"/>
  <c r="D1273" s="1"/>
  <c r="F1273"/>
  <c r="G1273"/>
  <c r="B1275" i="2"/>
  <c r="D1275"/>
  <c r="F1275"/>
  <c r="G1275"/>
  <c r="B140" i="16"/>
  <c r="D140"/>
  <c r="F140"/>
  <c r="B817" i="7"/>
  <c r="D817" s="1"/>
  <c r="F817"/>
  <c r="G817"/>
  <c r="B1270" i="5"/>
  <c r="D1270" s="1"/>
  <c r="F1270"/>
  <c r="G1270"/>
  <c r="B1273" i="4"/>
  <c r="D1273" s="1"/>
  <c r="F1273"/>
  <c r="G1273"/>
  <c r="B1272" i="3"/>
  <c r="D1272" s="1"/>
  <c r="F1272"/>
  <c r="G1272"/>
  <c r="B1274" i="2"/>
  <c r="D1274" s="1"/>
  <c r="F1274"/>
  <c r="G1274"/>
  <c r="B139" i="16"/>
  <c r="D139" s="1"/>
  <c r="F139"/>
  <c r="B816" i="7"/>
  <c r="D816"/>
  <c r="F816"/>
  <c r="G816"/>
  <c r="B1269" i="5"/>
  <c r="D1269"/>
  <c r="F1269"/>
  <c r="G1269"/>
  <c r="B1272" i="4"/>
  <c r="D1272" s="1"/>
  <c r="F1272"/>
  <c r="G1272"/>
  <c r="B1271" i="3"/>
  <c r="D1271"/>
  <c r="F1271"/>
  <c r="G1271"/>
  <c r="B1273" i="2"/>
  <c r="D1273"/>
  <c r="F1273"/>
  <c r="G1273"/>
  <c r="D138" i="16"/>
  <c r="F138"/>
  <c r="B138" s="1"/>
  <c r="B815" i="7"/>
  <c r="D815"/>
  <c r="F815"/>
  <c r="G815"/>
  <c r="B1268" i="5"/>
  <c r="D1268"/>
  <c r="F1268"/>
  <c r="G1268"/>
  <c r="B1271" i="4"/>
  <c r="D1271"/>
  <c r="F1271"/>
  <c r="G1271"/>
  <c r="B1270" i="3"/>
  <c r="D1270" s="1"/>
  <c r="F1270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B1271" i="2"/>
  <c r="D1271" s="1"/>
  <c r="F1271"/>
  <c r="G1271"/>
  <c r="B136" i="16"/>
  <c r="D136" s="1"/>
  <c r="F136"/>
  <c r="B813" i="7"/>
  <c r="D813" s="1"/>
  <c r="F813"/>
  <c r="G813"/>
  <c r="B1266" i="5"/>
  <c r="D1266" s="1"/>
  <c r="F1266"/>
  <c r="G1266"/>
  <c r="B1269" i="4"/>
  <c r="D1269" s="1"/>
  <c r="F1269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B1265" i="5"/>
  <c r="D1265" s="1"/>
  <c r="F1265"/>
  <c r="G1265"/>
  <c r="B1268" i="4"/>
  <c r="D1268" s="1"/>
  <c r="F1268"/>
  <c r="G1268"/>
  <c r="B1267" i="3"/>
  <c r="D1267" s="1"/>
  <c r="F1267"/>
  <c r="G1267"/>
  <c r="B1269" i="2"/>
  <c r="D1269" s="1"/>
  <c r="F1269"/>
  <c r="G1269"/>
  <c r="B134" i="16"/>
  <c r="D134" s="1"/>
  <c r="F134"/>
  <c r="F811" i="7"/>
  <c r="B811" s="1"/>
  <c r="D811" s="1"/>
  <c r="G811"/>
  <c r="B1264" i="5"/>
  <c r="D1264" s="1"/>
  <c r="F1264"/>
  <c r="G1264"/>
  <c r="B1267" i="4"/>
  <c r="D1267" s="1"/>
  <c r="F1267"/>
  <c r="G1267"/>
  <c r="B1266" i="3"/>
  <c r="D1266" s="1"/>
  <c r="F1266"/>
  <c r="G1266"/>
  <c r="B1268" i="2"/>
  <c r="D1268" s="1"/>
  <c r="F1268"/>
  <c r="G1268"/>
  <c r="B133" i="16"/>
  <c r="D133" s="1"/>
  <c r="F133"/>
  <c r="B810" i="7"/>
  <c r="D810" s="1"/>
  <c r="F810"/>
  <c r="G810"/>
  <c r="B1263" i="5"/>
  <c r="D1263" s="1"/>
  <c r="F1263"/>
  <c r="G1263"/>
  <c r="B1266" i="4"/>
  <c r="D1266" s="1"/>
  <c r="F1266"/>
  <c r="G1266"/>
  <c r="B1265" i="3"/>
  <c r="D1265" s="1"/>
  <c r="F1265"/>
  <c r="G1265"/>
  <c r="B1267" i="2"/>
  <c r="D1267" s="1"/>
  <c r="F1267"/>
  <c r="G1267"/>
  <c r="B809" i="7"/>
  <c r="D809" s="1"/>
  <c r="F809"/>
  <c r="G809"/>
  <c r="F132" i="16"/>
  <c r="B132" s="1"/>
  <c r="D132" s="1"/>
  <c r="B1262" i="5"/>
  <c r="D1262" s="1"/>
  <c r="F1262"/>
  <c r="G1262"/>
  <c r="B1265" i="4"/>
  <c r="D1265" s="1"/>
  <c r="F1265"/>
  <c r="G1265"/>
  <c r="B1264" i="3"/>
  <c r="D1264" s="1"/>
  <c r="F1264"/>
  <c r="G1264"/>
  <c r="B1266" i="2"/>
  <c r="D1266" s="1"/>
  <c r="F1266"/>
  <c r="G1266"/>
  <c r="B131" i="16"/>
  <c r="D131" s="1"/>
  <c r="F131"/>
  <c r="F808" i="7"/>
  <c r="B808" s="1"/>
  <c r="D808" s="1"/>
  <c r="G808"/>
  <c r="F1261" i="5"/>
  <c r="B1261" s="1"/>
  <c r="D1261" s="1"/>
  <c r="G1261"/>
  <c r="B1264" i="4"/>
  <c r="D1264" s="1"/>
  <c r="F1264"/>
  <c r="G1264"/>
  <c r="B1263" i="3"/>
  <c r="D1263" s="1"/>
  <c r="F1263"/>
  <c r="G1263"/>
  <c r="B1265" i="2"/>
  <c r="D1265" s="1"/>
  <c r="F1265"/>
  <c r="G1265"/>
  <c r="B130" i="16"/>
  <c r="D130" s="1"/>
  <c r="F130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B131" i="15"/>
  <c r="D131" s="1"/>
  <c r="F131"/>
  <c r="G131"/>
  <c r="B129" i="16"/>
  <c r="D129"/>
  <c r="F129"/>
  <c r="B806" i="7"/>
  <c r="D806" s="1"/>
  <c r="F806"/>
  <c r="G806"/>
  <c r="B1259" i="5"/>
  <c r="D1259" s="1"/>
  <c r="F1259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B128" i="16" l="1"/>
  <c r="D128"/>
  <c r="F128"/>
  <c r="B1261" i="4"/>
  <c r="D1261" s="1"/>
  <c r="F126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B1260" i="3"/>
  <c r="D1260" s="1"/>
  <c r="G1260"/>
  <c r="F1260"/>
  <c r="G1262" i="2"/>
  <c r="F1262"/>
  <c r="B1262" s="1"/>
  <c r="D1262" s="1"/>
  <c r="F127" i="16" l="1"/>
  <c r="B127" s="1"/>
  <c r="D127" s="1"/>
  <c r="B804" i="7"/>
  <c r="D804" s="1"/>
  <c r="F804"/>
  <c r="G804"/>
  <c r="B1257" i="5"/>
  <c r="D1257" s="1"/>
  <c r="F1257"/>
  <c r="G1257"/>
  <c r="B1260" i="4"/>
  <c r="D1260" s="1"/>
  <c r="F1260"/>
  <c r="G1260"/>
  <c r="B1259" i="3"/>
  <c r="D1259" s="1"/>
  <c r="F1259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B125" i="16"/>
  <c r="D125" s="1"/>
  <c r="F125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G795"/>
  <c r="B795"/>
  <c r="D795" s="1"/>
  <c r="F1248" i="5"/>
  <c r="B1248" s="1"/>
  <c r="D1248" s="1"/>
  <c r="G1248"/>
  <c r="F1251" i="4"/>
  <c r="G1251"/>
  <c r="B1250" i="3"/>
  <c r="D1250" s="1"/>
  <c r="F1250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1"/>
  <c r="D964"/>
  <c r="D872" i="2"/>
  <c r="D443" i="7"/>
  <c r="D462"/>
  <c r="D464"/>
  <c r="D465"/>
  <c r="D481"/>
  <c r="D491"/>
  <c r="D501"/>
  <c r="D505"/>
  <c r="D510"/>
  <c r="D516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1"/>
  <c r="D1006"/>
  <c r="D1013"/>
  <c r="D1015"/>
  <c r="D1020"/>
  <c r="D1022"/>
  <c r="D1023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<sst xmlns="http://schemas.openxmlformats.org/spreadsheetml/2006/main" count="4599" uniqueCount="1034">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</sst>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72394624"/>
        <c:axId val="72396160"/>
      </c:areaChart>
      <c:dateAx>
        <c:axId val="7239462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23961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39616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3946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77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75407360"/>
        <c:axId val="75408896"/>
      </c:areaChart>
      <c:dateAx>
        <c:axId val="7540736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088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408896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073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023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75440512"/>
        <c:axId val="75442048"/>
      </c:areaChart>
      <c:dateAx>
        <c:axId val="7544051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420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442048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405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838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75477760"/>
        <c:axId val="75479296"/>
      </c:areaChart>
      <c:dateAx>
        <c:axId val="7547776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79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479296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777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75544064"/>
        <c:axId val="75545600"/>
      </c:areaChart>
      <c:dateAx>
        <c:axId val="7554406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545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54560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4406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23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75839360"/>
        <c:axId val="75840896"/>
      </c:areaChart>
      <c:dateAx>
        <c:axId val="7583936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840896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5840896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8393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1074048"/>
        <c:axId val="81075584"/>
      </c:areaChart>
      <c:dateAx>
        <c:axId val="81074048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075584"/>
        <c:crosses val="autoZero"/>
        <c:auto val="1"/>
        <c:lblOffset val="100"/>
        <c:baseTimeUnit val="days"/>
      </c:dateAx>
      <c:valAx>
        <c:axId val="81075584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074048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143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1087104"/>
        <c:axId val="81097088"/>
      </c:areaChart>
      <c:dateAx>
        <c:axId val="8108710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097088"/>
        <c:crosses val="autoZero"/>
        <c:auto val="1"/>
        <c:lblOffset val="100"/>
        <c:baseTimeUnit val="days"/>
      </c:dateAx>
      <c:valAx>
        <c:axId val="8109708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087104"/>
        <c:crosses val="autoZero"/>
        <c:crossBetween val="midCat"/>
      </c:valAx>
    </c:plotArea>
    <c:plotVisOnly val="1"/>
    <c:dispBlanksAs val="zero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1399168"/>
        <c:axId val="81400960"/>
      </c:areaChart>
      <c:dateAx>
        <c:axId val="8139916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400960"/>
        <c:crosses val="autoZero"/>
        <c:auto val="1"/>
        <c:lblOffset val="100"/>
        <c:baseTimeUnit val="days"/>
      </c:dateAx>
      <c:valAx>
        <c:axId val="814009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399168"/>
        <c:crosses val="autoZero"/>
        <c:crossBetween val="midCat"/>
      </c:valAx>
    </c:plotArea>
    <c:plotVisOnly val="1"/>
    <c:dispBlanksAs val="zero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1470592"/>
        <c:axId val="81472128"/>
      </c:areaChart>
      <c:dateAx>
        <c:axId val="8147059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472128"/>
        <c:crosses val="autoZero"/>
        <c:auto val="1"/>
        <c:lblOffset val="100"/>
        <c:baseTimeUnit val="days"/>
      </c:dateAx>
      <c:valAx>
        <c:axId val="81472128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470592"/>
        <c:crosses val="autoZero"/>
        <c:crossBetween val="midCat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1495936"/>
        <c:axId val="81497472"/>
      </c:lineChart>
      <c:dateAx>
        <c:axId val="814959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497472"/>
        <c:crosses val="autoZero"/>
        <c:auto val="1"/>
        <c:lblOffset val="100"/>
        <c:baseTimeUnit val="days"/>
      </c:dateAx>
      <c:valAx>
        <c:axId val="8149747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495936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75041024"/>
        <c:axId val="75059200"/>
      </c:areaChart>
      <c:dateAx>
        <c:axId val="75041024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05920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505920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0410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1517952"/>
        <c:axId val="83965056"/>
      </c:areaChart>
      <c:dateAx>
        <c:axId val="815179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965056"/>
        <c:crosses val="autoZero"/>
        <c:auto val="1"/>
        <c:lblOffset val="100"/>
        <c:baseTimeUnit val="days"/>
      </c:dateAx>
      <c:valAx>
        <c:axId val="8396505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17952"/>
        <c:crosses val="autoZero"/>
        <c:crossBetween val="midCat"/>
      </c:valAx>
    </c:plotArea>
    <c:plotVisOnly val="1"/>
    <c:dispBlanksAs val="zero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3992960"/>
        <c:axId val="83994496"/>
      </c:areaChart>
      <c:dateAx>
        <c:axId val="839929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994496"/>
        <c:crosses val="autoZero"/>
        <c:auto val="1"/>
        <c:lblOffset val="100"/>
        <c:baseTimeUnit val="days"/>
      </c:dateAx>
      <c:valAx>
        <c:axId val="83994496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92960"/>
        <c:crosses val="autoZero"/>
        <c:crossBetween val="midCat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4026496"/>
        <c:axId val="84028032"/>
      </c:barChart>
      <c:dateAx>
        <c:axId val="8402649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28032"/>
        <c:crosses val="autoZero"/>
        <c:auto val="1"/>
        <c:lblOffset val="100"/>
        <c:baseTimeUnit val="days"/>
      </c:dateAx>
      <c:valAx>
        <c:axId val="8402803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26496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4289792"/>
        <c:axId val="84307968"/>
      </c:areaChart>
      <c:dateAx>
        <c:axId val="84289792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4307968"/>
        <c:crosses val="autoZero"/>
        <c:auto val="1"/>
        <c:lblOffset val="100"/>
        <c:baseTimeUnit val="days"/>
      </c:dateAx>
      <c:valAx>
        <c:axId val="84307968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89792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4327424"/>
        <c:axId val="84333312"/>
      </c:areaChart>
      <c:dateAx>
        <c:axId val="843274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333312"/>
        <c:crosses val="autoZero"/>
        <c:auto val="1"/>
        <c:lblOffset val="100"/>
        <c:baseTimeUnit val="days"/>
      </c:dateAx>
      <c:valAx>
        <c:axId val="84333312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27424"/>
        <c:crosses val="autoZero"/>
        <c:crossBetween val="midCat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3695104"/>
        <c:axId val="83696640"/>
      </c:lineChart>
      <c:catAx>
        <c:axId val="836951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96640"/>
        <c:crosses val="autoZero"/>
        <c:auto val="1"/>
        <c:lblAlgn val="ctr"/>
        <c:lblOffset val="100"/>
      </c:catAx>
      <c:valAx>
        <c:axId val="83696640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9510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3745024"/>
        <c:axId val="83750912"/>
      </c:lineChart>
      <c:dateAx>
        <c:axId val="8374502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50912"/>
        <c:crosses val="autoZero"/>
        <c:auto val="1"/>
        <c:lblOffset val="100"/>
        <c:baseTimeUnit val="days"/>
      </c:dateAx>
      <c:valAx>
        <c:axId val="8375091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45024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4356480"/>
        <c:axId val="84436096"/>
      </c:areaChart>
      <c:dateAx>
        <c:axId val="8435648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436096"/>
        <c:crosses val="autoZero"/>
        <c:auto val="1"/>
        <c:lblOffset val="100"/>
        <c:baseTimeUnit val="days"/>
      </c:dateAx>
      <c:valAx>
        <c:axId val="8443609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56480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4459904"/>
        <c:axId val="84461440"/>
      </c:areaChart>
      <c:dateAx>
        <c:axId val="844599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461440"/>
        <c:crosses val="autoZero"/>
        <c:auto val="1"/>
        <c:lblOffset val="100"/>
        <c:baseTimeUnit val="days"/>
      </c:dateAx>
      <c:valAx>
        <c:axId val="8446144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59904"/>
        <c:crosses val="autoZero"/>
        <c:crossBetween val="midCat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5607552"/>
        <c:axId val="85609088"/>
      </c:lineChart>
      <c:dateAx>
        <c:axId val="856075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609088"/>
        <c:crosses val="autoZero"/>
        <c:auto val="1"/>
        <c:lblOffset val="100"/>
        <c:baseTimeUnit val="days"/>
      </c:dateAx>
      <c:valAx>
        <c:axId val="8560908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60755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579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75078272"/>
        <c:axId val="75088256"/>
      </c:areaChart>
      <c:dateAx>
        <c:axId val="7507827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0882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088256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0782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5675392"/>
        <c:axId val="85697664"/>
      </c:areaChart>
      <c:dateAx>
        <c:axId val="85675392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5697664"/>
        <c:crosses val="autoZero"/>
        <c:auto val="1"/>
        <c:lblOffset val="100"/>
        <c:baseTimeUnit val="days"/>
      </c:dateAx>
      <c:valAx>
        <c:axId val="856976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675392"/>
        <c:crosses val="autoZero"/>
        <c:crossBetween val="midCat"/>
      </c:valAx>
    </c:plotArea>
    <c:plotVisOnly val="1"/>
    <c:dispBlanksAs val="zero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5743104"/>
        <c:axId val="85744640"/>
      </c:areaChart>
      <c:dateAx>
        <c:axId val="857431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744640"/>
        <c:crosses val="autoZero"/>
        <c:auto val="1"/>
        <c:lblOffset val="100"/>
        <c:baseTimeUnit val="days"/>
      </c:dateAx>
      <c:valAx>
        <c:axId val="8574464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43104"/>
        <c:crosses val="autoZero"/>
        <c:crossBetween val="midCat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5764352"/>
        <c:axId val="85770240"/>
      </c:lineChart>
      <c:dateAx>
        <c:axId val="857643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70240"/>
        <c:crosses val="autoZero"/>
        <c:auto val="1"/>
        <c:lblOffset val="100"/>
        <c:baseTimeUnit val="days"/>
      </c:dateAx>
      <c:valAx>
        <c:axId val="8577024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6435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87806336"/>
        <c:axId val="87807872"/>
      </c:areaChart>
      <c:dateAx>
        <c:axId val="8780633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807872"/>
        <c:crosses val="autoZero"/>
        <c:auto val="1"/>
        <c:lblOffset val="100"/>
        <c:baseTimeUnit val="days"/>
      </c:dateAx>
      <c:valAx>
        <c:axId val="87807872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806336"/>
        <c:crosses val="autoZero"/>
        <c:crossBetween val="midCat"/>
        <c:minorUnit val="1.0000000000000122E-4"/>
      </c:valAx>
    </c:plotArea>
    <c:plotVisOnly val="1"/>
    <c:dispBlanksAs val="zero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84203008"/>
        <c:axId val="84204544"/>
      </c:areaChart>
      <c:dateAx>
        <c:axId val="8420300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204544"/>
        <c:crosses val="autoZero"/>
        <c:auto val="1"/>
        <c:lblOffset val="100"/>
        <c:baseTimeUnit val="days"/>
      </c:dateAx>
      <c:valAx>
        <c:axId val="84204544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03008"/>
        <c:crosses val="autoZero"/>
        <c:crossBetween val="midCat"/>
      </c:valAx>
    </c:plotArea>
    <c:plotVisOnly val="1"/>
    <c:dispBlanksAs val="zero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86092416"/>
        <c:axId val="86094208"/>
      </c:areaChart>
      <c:dateAx>
        <c:axId val="8609241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094208"/>
        <c:crosses val="autoZero"/>
        <c:auto val="1"/>
        <c:lblOffset val="100"/>
        <c:baseTimeUnit val="days"/>
      </c:dateAx>
      <c:valAx>
        <c:axId val="86094208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92416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75095040"/>
        <c:axId val="75186944"/>
      </c:areaChart>
      <c:dateAx>
        <c:axId val="7509504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186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186944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09504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099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75201920"/>
        <c:axId val="75220096"/>
      </c:areaChart>
      <c:dateAx>
        <c:axId val="75201920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2200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220096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01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88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75128832"/>
        <c:axId val="75130368"/>
      </c:areaChart>
      <c:catAx>
        <c:axId val="7512883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130368"/>
        <c:crosses val="autoZero"/>
        <c:auto val="1"/>
        <c:lblAlgn val="ctr"/>
        <c:lblOffset val="100"/>
      </c:catAx>
      <c:valAx>
        <c:axId val="7513036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12883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23"/>
        </c:manualLayout>
      </c:layout>
      <c:areaChart>
        <c:grouping val="standard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75153792"/>
        <c:axId val="75155328"/>
      </c:areaChart>
      <c:dateAx>
        <c:axId val="7515379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5532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5155328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1537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75339264"/>
        <c:axId val="75340800"/>
      </c:lineChart>
      <c:dateAx>
        <c:axId val="75339264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40800"/>
        <c:crosses val="autoZero"/>
        <c:auto val="1"/>
        <c:lblOffset val="100"/>
        <c:baseTimeUnit val="days"/>
      </c:dateAx>
      <c:valAx>
        <c:axId val="75340800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3926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75365376"/>
        <c:axId val="75309824"/>
      </c:lineChart>
      <c:dateAx>
        <c:axId val="75365376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09824"/>
        <c:crosses val="autoZero"/>
        <c:auto val="1"/>
        <c:lblOffset val="100"/>
        <c:baseTimeUnit val="days"/>
      </c:dateAx>
      <c:valAx>
        <c:axId val="7530982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65376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="80" zoomScaleNormal="80" zoomScaleSheetLayoutView="85" workbookViewId="0">
      <selection activeCell="L7" sqref="L7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3" t="s">
        <v>1017</v>
      </c>
      <c r="B1" s="393"/>
      <c r="C1" s="393"/>
      <c r="D1" s="393"/>
      <c r="E1" s="393"/>
      <c r="F1" s="393"/>
      <c r="G1" s="393"/>
      <c r="H1" s="393"/>
      <c r="I1" s="393"/>
      <c r="J1" s="157"/>
      <c r="K1" s="338"/>
      <c r="L1" s="197"/>
      <c r="M1" s="158"/>
    </row>
    <row r="2" spans="1:13">
      <c r="A2" s="394" t="s">
        <v>21</v>
      </c>
      <c r="B2" s="394"/>
      <c r="C2" s="394"/>
      <c r="D2" s="394"/>
      <c r="E2" s="181">
        <v>43563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49320</v>
      </c>
      <c r="E5" s="328">
        <f>+IF(ISERROR(VLOOKUP($E$2,Cu!$A$5:$H$1642,7,0)),0,VLOOKUP($E$2,Cu!$A$5:$H$1642,7,0))</f>
        <v>-210</v>
      </c>
      <c r="F5" s="327" t="s">
        <v>3</v>
      </c>
      <c r="G5" s="326">
        <f>+IF(ISERROR(VLOOKUP($E$2,Cu!$A$5:$H$1642,2,0)),0,VLOOKUP($E$2,Cu!$A$5:$H$1642,2,0))</f>
        <v>7339.5041519092829</v>
      </c>
      <c r="H5" s="326">
        <f>+IF(ISERROR(VLOOKUP($E$2,Cu!$A$5:$H$1642,4,0)),0,VLOOKUP($E$2,Cu!$A$5:$H$1642,4,0))</f>
        <v>6273.080471717336</v>
      </c>
      <c r="I5" s="326">
        <f>+IF(ISERROR(VLOOKUP($E$2,Cu!$A$5:$H$1999,5,0)),0,VLOOKUP($E$2,Cu!$A$5:$H$1999,5,0))</f>
        <v>6419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16950</v>
      </c>
      <c r="E6" s="328">
        <f>+IF(ISERROR(VLOOKUP($E$2,Pb!$A$5:$H$1987,7,0)),0,VLOOKUP($E$2,Pb!$A$5:$H$1987,7,0))</f>
        <v>0</v>
      </c>
      <c r="F6" s="327" t="s">
        <v>3</v>
      </c>
      <c r="G6" s="326">
        <f>+IF(ISERROR(VLOOKUP($E$2,Pb!$A$5:$H$1987,2,0)),0,VLOOKUP($E$2,Pb!$A$5:$H$1987,2,0))</f>
        <v>2522.3964998958299</v>
      </c>
      <c r="H6" s="326">
        <f>+IF(ISERROR(VLOOKUP($E$2,Pb!$A$5:$H$1987,4,0)),0,VLOOKUP($E$2,Pb!$A$5:$H$1987,4,0))</f>
        <v>2155.8944443554105</v>
      </c>
      <c r="I6" s="326">
        <f>+IF(ISERROR(VLOOKUP($E$2,Pb!$A$5:$H$1987,5,0)),0,VLOOKUP($E$2,Pb!$A$5:$H$1987,5,0))</f>
        <v>1973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3556</v>
      </c>
      <c r="E7" s="328">
        <f>+IF(ISERROR(VLOOKUP($E$2,Ag!$A$5:$H$1987,7,0)),0,VLOOKUP($E$2,Ag!$A$5:$H$1987,7,0))</f>
        <v>15</v>
      </c>
      <c r="F7" s="327" t="s">
        <v>6</v>
      </c>
      <c r="G7" s="326">
        <f>+IF(ISERROR(VLOOKUP($E$2,Ag!$A$5:$H$1518,2,0)),0,VLOOKUP($E$2,Ag!$A$5:$H$1518,2,0))</f>
        <v>529.1824161433376</v>
      </c>
      <c r="H7" s="326">
        <f>+IF(ISERROR(VLOOKUP($E$2,Ag!$A$5:$H$1518,4,0)),0,VLOOKUP($E$2,Ag!$A$5:$H$1518,4,0))</f>
        <v>452.29266337037404</v>
      </c>
      <c r="I7" s="326">
        <f>+IF(ISERROR(VLOOKUP($E$2,Ag!$A$5:$H$1518,5,0)),0,VLOOKUP($E$2,Ag!$A$5:$H$1518,5,0))</f>
        <v>487.245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23300</v>
      </c>
      <c r="E8" s="328">
        <f>+IF(ISERROR(VLOOKUP($E$2,Zn!$A$5:$H$2995,7,0)),0,VLOOKUP($E$2,Zn!$A$5:$H$2995,7,0))</f>
        <v>100</v>
      </c>
      <c r="F8" s="327" t="s">
        <v>3</v>
      </c>
      <c r="G8" s="326">
        <f>+IF(ISERROR(VLOOKUP($E$2,Zn!$A$5:$H$2995,2,0)),0,VLOOKUP($E$2,Zn!$A$5:$H$2995,2,0))</f>
        <v>3467.3651001517901</v>
      </c>
      <c r="H8" s="326">
        <f>+IF(ISERROR(VLOOKUP($E$2,Zn!$A$5:$H$2995,4,0)),0,VLOOKUP($E$2,Zn!$A$5:$H$2995,4,0))</f>
        <v>2963.5599146596496</v>
      </c>
      <c r="I8" s="326">
        <f>+IF(ISERROR(VLOOKUP($E$2,Zn!$A$5:$H$2995,5,0)),0,VLOOKUP($E$2,Zn!$A$5:$H$2995,5,0))</f>
        <v>2969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103750</v>
      </c>
      <c r="E9" s="328">
        <f>+IF(ISERROR(VLOOKUP($E$2,Ni!$A$6:$H$2997,7,0)),0,VLOOKUP($E$2,Ni!$A$6:$H$2997,7,0))</f>
        <v>-700</v>
      </c>
      <c r="F9" s="327" t="s">
        <v>3</v>
      </c>
      <c r="G9" s="326">
        <f>+IF(ISERROR(VLOOKUP($E$2,Ni!$A$6:$H$2997,2,0)),0,VLOOKUP($E$2,Ni!$A$6:$H$2997,2,0))</f>
        <v>15439.447602607221</v>
      </c>
      <c r="H9" s="326">
        <f>+IF(ISERROR(VLOOKUP($E$2,Ni!$A$6:$H$2997,4,0)),0,VLOOKUP($E$2,Ni!$A$6:$H$2997,4,0))</f>
        <v>13196.109062057454</v>
      </c>
      <c r="I9" s="326">
        <f>+IF(ISERROR(VLOOKUP($E$2,Ni!$A$6:$H$2997,5,0)),0,VLOOKUP($E$2,Ni!$A$6:$H$2997,5,0))</f>
        <v>13090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+IF(ISERROR(VLOOKUP($E$2,Steel!$A$6:$H$2997,3,0)),0,VLOOKUP($E$2,Steel!$A$6:$H$2997,3,0))</f>
        <v>3970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590.7913926009702</v>
      </c>
      <c r="H11" s="326">
        <f>+IF(ISERROR(VLOOKUP($E$2,Steel!$A$6:$H$2997,4,0)),0,VLOOKUP($E$2,Steel!$A$6:$H$2997,4,0))</f>
        <v>504.94990820595746</v>
      </c>
      <c r="I11" s="355">
        <f>+IF(ISERROR(VLOOKUP($E$2,Steel!$A$6:$H$2997,5,0)),0,VLOOKUP($E$2,Steel!$A$6:$H$2997,5,0))</f>
        <v>482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43563</v>
      </c>
      <c r="C15" s="182" t="s">
        <v>1002</v>
      </c>
      <c r="D15" s="192">
        <f>+IF(ISERROR(VLOOKUP($E$2,'CNY-VND'!$A$4:$B$500,2,0)),0,VLOOKUP($E$2,'CNY-VND'!$A$4:$B$500,2,0))</f>
        <v>3483</v>
      </c>
      <c r="E15" s="395" t="s">
        <v>1000</v>
      </c>
      <c r="F15" s="395"/>
      <c r="G15" s="395"/>
      <c r="H15" s="395"/>
      <c r="I15" s="395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23255</v>
      </c>
      <c r="E16" s="395" t="s">
        <v>1003</v>
      </c>
      <c r="F16" s="395"/>
      <c r="G16" s="395"/>
      <c r="H16" s="395"/>
      <c r="I16" s="395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6.7198000000000002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396" t="s">
        <v>17</v>
      </c>
      <c r="B18" s="396"/>
      <c r="C18" s="396"/>
      <c r="D18" s="396"/>
      <c r="E18" s="396"/>
      <c r="F18" s="396"/>
      <c r="G18" s="396"/>
      <c r="H18" s="396"/>
      <c r="I18" s="396"/>
    </row>
    <row r="19" spans="1:12" ht="15.75" customHeight="1">
      <c r="A19" s="390" t="s">
        <v>656</v>
      </c>
      <c r="B19" s="391"/>
      <c r="C19" s="390" t="s">
        <v>18</v>
      </c>
      <c r="D19" s="392"/>
      <c r="E19" s="392"/>
      <c r="F19" s="392"/>
      <c r="G19" s="392"/>
      <c r="H19" s="392"/>
      <c r="I19" s="392"/>
    </row>
    <row r="34" spans="1:12" ht="15" customHeight="1">
      <c r="A34" s="397" t="s">
        <v>657</v>
      </c>
      <c r="B34" s="397"/>
      <c r="C34" s="398" t="s">
        <v>4</v>
      </c>
      <c r="D34" s="398"/>
      <c r="E34" s="398"/>
      <c r="F34" s="398"/>
      <c r="G34" s="398"/>
      <c r="H34" s="398"/>
      <c r="I34" s="398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7" t="s">
        <v>705</v>
      </c>
      <c r="B49" s="397"/>
      <c r="C49" s="398" t="s">
        <v>706</v>
      </c>
      <c r="D49" s="398"/>
      <c r="E49" s="398"/>
      <c r="F49" s="398"/>
      <c r="G49" s="398"/>
      <c r="H49" s="398"/>
      <c r="I49" s="398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7" t="s">
        <v>721</v>
      </c>
      <c r="B67" s="397"/>
      <c r="C67" s="398" t="s">
        <v>722</v>
      </c>
      <c r="D67" s="398"/>
      <c r="E67" s="398"/>
      <c r="F67" s="398"/>
      <c r="G67" s="398"/>
      <c r="H67" s="398"/>
      <c r="I67" s="398"/>
    </row>
    <row r="82" spans="1:9">
      <c r="A82" s="397" t="s">
        <v>759</v>
      </c>
      <c r="B82" s="397"/>
      <c r="C82" s="398" t="s">
        <v>760</v>
      </c>
      <c r="D82" s="398"/>
      <c r="E82" s="398"/>
      <c r="F82" s="398"/>
      <c r="G82" s="398"/>
      <c r="H82" s="398"/>
      <c r="I82" s="398"/>
    </row>
    <row r="100" spans="1:9">
      <c r="A100" s="399" t="s">
        <v>1027</v>
      </c>
      <c r="B100" s="399"/>
      <c r="C100" s="399"/>
      <c r="D100" s="399"/>
      <c r="E100" s="399"/>
      <c r="F100" s="399"/>
      <c r="G100" s="399"/>
      <c r="H100" s="399"/>
      <c r="I100" s="399"/>
    </row>
    <row r="115" spans="1:9">
      <c r="A115" s="399" t="s">
        <v>1028</v>
      </c>
      <c r="B115" s="399"/>
      <c r="C115" s="399"/>
      <c r="D115" s="399"/>
      <c r="E115" s="399"/>
      <c r="F115" s="399"/>
      <c r="G115" s="399"/>
      <c r="H115" s="399"/>
      <c r="I115" s="399"/>
    </row>
    <row r="128" spans="1:9">
      <c r="A128" s="399" t="s">
        <v>1005</v>
      </c>
      <c r="B128" s="399"/>
      <c r="C128" s="399"/>
      <c r="D128" s="399"/>
      <c r="E128" s="399"/>
      <c r="F128" s="399"/>
      <c r="G128" s="399"/>
      <c r="H128" s="399"/>
      <c r="I128" s="399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60" activePane="bottomLeft" state="frozen"/>
      <selection pane="bottomLeft" activeCell="J1076" sqref="J1076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8" t="s">
        <v>1018</v>
      </c>
      <c r="B1" s="409"/>
      <c r="C1" s="409"/>
      <c r="D1" s="409"/>
      <c r="E1" s="409"/>
      <c r="F1" s="409"/>
      <c r="G1" s="40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2">
      <c r="A1057" s="225">
        <v>43550</v>
      </c>
      <c r="B1057" s="341">
        <v>6.7128100000000002</v>
      </c>
    </row>
    <row r="1058" spans="1:2">
      <c r="A1058" s="225">
        <v>43551</v>
      </c>
      <c r="B1058" s="341">
        <v>6.7235100000000001</v>
      </c>
    </row>
    <row r="1059" spans="1:2">
      <c r="A1059" s="225">
        <v>43552</v>
      </c>
      <c r="B1059" s="341">
        <v>6.7374900000000002</v>
      </c>
    </row>
    <row r="1060" spans="1:2">
      <c r="A1060" s="225">
        <v>43553</v>
      </c>
      <c r="B1060" s="341">
        <v>6.7338899999999997</v>
      </c>
    </row>
    <row r="1061" spans="1:2">
      <c r="A1061" s="225">
        <v>43556</v>
      </c>
      <c r="B1061" s="341">
        <v>6.70852</v>
      </c>
    </row>
    <row r="1062" spans="1:2">
      <c r="A1062" s="225">
        <v>43557</v>
      </c>
      <c r="B1062" s="341">
        <v>6.7242100000000002</v>
      </c>
    </row>
    <row r="1063" spans="1:2">
      <c r="A1063" s="225">
        <v>43559</v>
      </c>
      <c r="B1063" s="341">
        <v>6.7198000000000002</v>
      </c>
    </row>
    <row r="1064" spans="1:2">
      <c r="A1064" s="225">
        <v>43560</v>
      </c>
      <c r="B1064" s="341">
        <v>6.7122799999999998</v>
      </c>
    </row>
    <row r="1065" spans="1:2">
      <c r="A1065" s="225">
        <v>43563</v>
      </c>
      <c r="B1065" s="341">
        <v>6.7198000000000002</v>
      </c>
    </row>
    <row r="1066" spans="1:2">
      <c r="A1066" s="125"/>
    </row>
    <row r="1067" spans="1:2">
      <c r="A1067" s="125"/>
    </row>
    <row r="1068" spans="1:2">
      <c r="A1068" s="125"/>
    </row>
    <row r="1069" spans="1:2">
      <c r="A1069" s="125"/>
    </row>
    <row r="1070" spans="1:2">
      <c r="A1070" s="125"/>
    </row>
    <row r="1071" spans="1:2">
      <c r="A1071" s="125"/>
    </row>
    <row r="1072" spans="1:2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29" activePane="bottomLeft" state="frozen"/>
      <selection pane="bottomLeft" activeCell="F546" sqref="F546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2"/>
  <sheetViews>
    <sheetView tabSelected="1" workbookViewId="0">
      <pane ySplit="3" topLeftCell="A393" activePane="bottomLeft" state="frozen"/>
      <selection pane="bottomLeft" activeCell="K398" sqref="K398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0" t="s">
        <v>1016</v>
      </c>
      <c r="B1" s="411"/>
      <c r="C1" s="411"/>
      <c r="D1" s="411"/>
      <c r="E1" s="411"/>
      <c r="F1" s="411"/>
      <c r="G1" s="41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/>
      <c r="B403" s="310"/>
    </row>
    <row r="404" spans="1:2">
      <c r="A404" s="307"/>
      <c r="B404" s="310"/>
    </row>
    <row r="405" spans="1:2">
      <c r="A405" s="307"/>
      <c r="B405" s="310"/>
    </row>
    <row r="406" spans="1:2">
      <c r="A406" s="307"/>
      <c r="B406" s="310"/>
    </row>
    <row r="407" spans="1:2">
      <c r="A407" s="307"/>
      <c r="B407" s="310"/>
    </row>
    <row r="408" spans="1:2">
      <c r="A408" s="307"/>
      <c r="B408" s="310"/>
    </row>
    <row r="409" spans="1:2">
      <c r="A409" s="307"/>
      <c r="B409" s="310"/>
    </row>
    <row r="410" spans="1:2">
      <c r="A410" s="307"/>
      <c r="B410" s="310"/>
    </row>
    <row r="411" spans="1:2">
      <c r="A411" s="307"/>
      <c r="B411" s="310"/>
    </row>
    <row r="412" spans="1:2">
      <c r="A412" s="307"/>
      <c r="B412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69" activePane="bottomLeft" state="frozen"/>
      <selection pane="bottomLeft" activeCell="K1277" sqref="K1277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0" t="s">
        <v>749</v>
      </c>
      <c r="B1" s="400"/>
      <c r="C1" s="400"/>
      <c r="D1" s="400"/>
      <c r="E1" s="400"/>
      <c r="F1" s="40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6419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79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79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79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68" activePane="bottomLeft" state="frozen"/>
      <selection pane="bottomLeft" activeCell="I1279" sqref="I1279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3" t="s">
        <v>749</v>
      </c>
      <c r="B1" s="403"/>
      <c r="C1" s="403"/>
      <c r="D1" s="403"/>
      <c r="E1" s="403"/>
      <c r="F1" s="40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77" si="50">+IF(F1247=0,"",C1247/F1247)</f>
        <v>2475.7618493941013</v>
      </c>
      <c r="C1247" s="383">
        <v>16800</v>
      </c>
      <c r="D1247" s="47">
        <f t="shared" ref="D1247:D1277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77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01"/>
      <c r="B1278" s="47"/>
      <c r="C1278" s="47"/>
      <c r="D1278" s="47"/>
      <c r="E1278" s="47"/>
      <c r="F1278" s="62"/>
    </row>
    <row r="1279" spans="1:7">
      <c r="A1279" s="201"/>
      <c r="B1279" s="47"/>
      <c r="C1279" s="47"/>
      <c r="D1279" s="47"/>
      <c r="E1279" s="47"/>
      <c r="F1279" s="62"/>
    </row>
    <row r="1280" spans="1:7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66" activePane="bottomLeft" state="frozen"/>
      <selection pane="bottomLeft" activeCell="I1279" sqref="I1279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4" t="s">
        <v>749</v>
      </c>
      <c r="B1" s="404"/>
      <c r="C1" s="404"/>
      <c r="D1" s="404"/>
      <c r="E1" s="404"/>
      <c r="F1" s="40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78" si="40">+IF(F1204=0,"",C1204/F1204)</f>
        <v>502.68342758347438</v>
      </c>
      <c r="C1204" s="257">
        <v>3489</v>
      </c>
      <c r="D1204" s="20">
        <f t="shared" ref="D1204:D1278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78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4"/>
      <c r="B1279" s="20"/>
      <c r="C1279" s="257"/>
      <c r="D1279" s="20"/>
      <c r="E1279" s="20"/>
      <c r="F1279" s="58"/>
    </row>
    <row r="1280" spans="1:7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5"/>
  <sheetViews>
    <sheetView zoomScale="85" zoomScaleNormal="85" workbookViewId="0">
      <pane ySplit="4" topLeftCell="A1266" activePane="bottomLeft" state="frozen"/>
      <selection pane="bottomLeft" activeCell="J1279" sqref="J1279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7" t="s">
        <v>749</v>
      </c>
      <c r="B1" s="407"/>
      <c r="C1" s="407"/>
      <c r="D1" s="407"/>
      <c r="E1" s="407"/>
      <c r="F1" s="40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2963.5599146596496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75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75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75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2"/>
  <sheetViews>
    <sheetView zoomScale="115" zoomScaleNormal="115" workbookViewId="0">
      <pane ySplit="5" topLeftCell="A813" activePane="bottomLeft" state="frozen"/>
      <selection pane="bottomLeft" activeCell="H824" sqref="H824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22" si="28">+IF(F731=0,"",C731/F731)</f>
        <v>14764.542141360806</v>
      </c>
      <c r="C731" s="288">
        <v>102900</v>
      </c>
      <c r="D731" s="110">
        <f t="shared" ref="D731:D822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22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6"/>
  <sheetViews>
    <sheetView workbookViewId="0">
      <pane xSplit="1" ySplit="5" topLeftCell="B132" activePane="bottomRight" state="frozen"/>
      <selection pane="topRight" activeCell="B1" sqref="B1"/>
      <selection pane="bottomLeft" activeCell="A6" sqref="A6"/>
      <selection pane="bottomRight" activeCell="C153" sqref="C153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5"/>
  <sheetViews>
    <sheetView workbookViewId="0">
      <pane xSplit="1" ySplit="5" topLeftCell="B138" activePane="bottomRight" state="frozen"/>
      <selection pane="topRight" activeCell="B1" sqref="B1"/>
      <selection pane="bottomLeft" activeCell="A6" sqref="A6"/>
      <selection pane="bottomRight" activeCell="K146" sqref="K146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45" si="14">+IF(F54=0,"",C54/F54)</f>
        <v>672.94171664705709</v>
      </c>
      <c r="C54" s="335">
        <v>4690</v>
      </c>
      <c r="D54" s="358">
        <f t="shared" ref="D54:D145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1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2019-04-08T03:30:43Z</dcterms:modified>
</cp:coreProperties>
</file>