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12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144" i="16"/>
  <c r="D144" s="1"/>
  <c r="F144"/>
  <c r="B821" i="7"/>
  <c r="D821"/>
  <c r="F821"/>
  <c r="G821"/>
  <c r="B1274" i="5"/>
  <c r="D1274"/>
  <c r="F1274"/>
  <c r="G1274"/>
  <c r="B1277" i="4"/>
  <c r="D1277"/>
  <c r="F1277"/>
  <c r="G1277"/>
  <c r="B1276" i="3"/>
  <c r="D1276"/>
  <c r="F1276"/>
  <c r="G1276"/>
  <c r="B1278" i="2"/>
  <c r="D1278"/>
  <c r="F1278"/>
  <c r="G1278"/>
  <c r="B143" i="16"/>
  <c r="D143" s="1"/>
  <c r="F143"/>
  <c r="B820" i="7"/>
  <c r="D820" s="1"/>
  <c r="F820"/>
  <c r="G820"/>
  <c r="B1273" i="5"/>
  <c r="D1273"/>
  <c r="F1273"/>
  <c r="G1273"/>
  <c r="B1276" i="4"/>
  <c r="D1276" s="1"/>
  <c r="F1276"/>
  <c r="G1276"/>
  <c r="B1275" i="3"/>
  <c r="D1275"/>
  <c r="F1275"/>
  <c r="G1275"/>
  <c r="B1277" i="2"/>
  <c r="D1277"/>
  <c r="F1277"/>
  <c r="G1277"/>
  <c r="B142" i="16"/>
  <c r="D142"/>
  <c r="F142"/>
  <c r="B819" i="7"/>
  <c r="D819"/>
  <c r="F819"/>
  <c r="G819"/>
  <c r="B1272" i="5"/>
  <c r="D1272"/>
  <c r="F1272"/>
  <c r="G1272"/>
  <c r="B1275" i="4"/>
  <c r="D1275"/>
  <c r="F1275"/>
  <c r="G1275"/>
  <c r="B1274" i="3"/>
  <c r="D1274"/>
  <c r="F1274"/>
  <c r="G1274"/>
  <c r="B1276" i="2"/>
  <c r="D1276"/>
  <c r="F1276"/>
  <c r="G1276"/>
  <c r="B141" i="16"/>
  <c r="D141"/>
  <c r="F141"/>
  <c r="B818" i="7"/>
  <c r="D818"/>
  <c r="F818"/>
  <c r="G818"/>
  <c r="B1271" i="5"/>
  <c r="D1271"/>
  <c r="F1271"/>
  <c r="G1271"/>
  <c r="B1274" i="4"/>
  <c r="D1274" s="1"/>
  <c r="F1274"/>
  <c r="G1274"/>
  <c r="B1273" i="3"/>
  <c r="D1273" s="1"/>
  <c r="F1273"/>
  <c r="G1273"/>
  <c r="B1275" i="2"/>
  <c r="D1275"/>
  <c r="F1275"/>
  <c r="G1275"/>
  <c r="B140" i="16"/>
  <c r="D140"/>
  <c r="F140"/>
  <c r="B817" i="7"/>
  <c r="D817" s="1"/>
  <c r="F817"/>
  <c r="G817"/>
  <c r="B1270" i="5"/>
  <c r="D1270" s="1"/>
  <c r="F1270"/>
  <c r="G1270"/>
  <c r="B1273" i="4"/>
  <c r="D1273" s="1"/>
  <c r="F1273"/>
  <c r="G1273"/>
  <c r="B1272" i="3"/>
  <c r="D1272" s="1"/>
  <c r="F1272"/>
  <c r="G1272"/>
  <c r="B1274" i="2"/>
  <c r="D1274" s="1"/>
  <c r="F1274"/>
  <c r="G1274"/>
  <c r="B139" i="16"/>
  <c r="D139" s="1"/>
  <c r="F139"/>
  <c r="B816" i="7"/>
  <c r="D816"/>
  <c r="F816"/>
  <c r="G816"/>
  <c r="B1269" i="5"/>
  <c r="D1269"/>
  <c r="F1269"/>
  <c r="G1269"/>
  <c r="B1272" i="4"/>
  <c r="D1272" s="1"/>
  <c r="F1272"/>
  <c r="G1272"/>
  <c r="B1271" i="3"/>
  <c r="D1271"/>
  <c r="F1271"/>
  <c r="G1271"/>
  <c r="B1273" i="2"/>
  <c r="D1273"/>
  <c r="F1273"/>
  <c r="G1273"/>
  <c r="D138" i="16"/>
  <c r="F138"/>
  <c r="B138" s="1"/>
  <c r="B815" i="7"/>
  <c r="D815"/>
  <c r="F815"/>
  <c r="G815"/>
  <c r="B1268" i="5"/>
  <c r="D1268"/>
  <c r="F1268"/>
  <c r="G1268"/>
  <c r="B1271" i="4"/>
  <c r="D1271"/>
  <c r="F1271"/>
  <c r="G1271"/>
  <c r="B1270" i="3"/>
  <c r="D1270" s="1"/>
  <c r="F1270"/>
  <c r="G1270"/>
  <c r="F1272" i="2"/>
  <c r="B1272" s="1"/>
  <c r="D1272" s="1"/>
  <c r="G1272"/>
  <c r="F137" i="16"/>
  <c r="B137" s="1"/>
  <c r="D137" s="1"/>
  <c r="F814" i="7"/>
  <c r="B814" s="1"/>
  <c r="D814" s="1"/>
  <c r="G814"/>
  <c r="F1267" i="5"/>
  <c r="B1267" s="1"/>
  <c r="D1267" s="1"/>
  <c r="G1267"/>
  <c r="F1270" i="4"/>
  <c r="B1270" s="1"/>
  <c r="D1270" s="1"/>
  <c r="G1270"/>
  <c r="F1269" i="3"/>
  <c r="B1269" s="1"/>
  <c r="D1269" s="1"/>
  <c r="G1269"/>
  <c r="B1271" i="2"/>
  <c r="D1271" s="1"/>
  <c r="F1271"/>
  <c r="G1271"/>
  <c r="B136" i="16"/>
  <c r="D136" s="1"/>
  <c r="F136"/>
  <c r="B813" i="7"/>
  <c r="D813" s="1"/>
  <c r="F813"/>
  <c r="G813"/>
  <c r="B1266" i="5"/>
  <c r="D1266" s="1"/>
  <c r="F1266"/>
  <c r="G1266"/>
  <c r="B1269" i="4"/>
  <c r="D1269" s="1"/>
  <c r="F1269"/>
  <c r="G1269"/>
  <c r="F1268" i="3"/>
  <c r="B1268" s="1"/>
  <c r="D1268" s="1"/>
  <c r="G1268"/>
  <c r="F1270" i="2"/>
  <c r="B1270" s="1"/>
  <c r="D1270" s="1"/>
  <c r="G1270"/>
  <c r="F135" i="16"/>
  <c r="B135" s="1"/>
  <c r="D135" s="1"/>
  <c r="F812" i="7"/>
  <c r="B812" s="1"/>
  <c r="D812" s="1"/>
  <c r="G812"/>
  <c r="B1265" i="5"/>
  <c r="D1265" s="1"/>
  <c r="F1265"/>
  <c r="G1265"/>
  <c r="B1268" i="4"/>
  <c r="D1268" s="1"/>
  <c r="F1268"/>
  <c r="G1268"/>
  <c r="B1267" i="3"/>
  <c r="D1267" s="1"/>
  <c r="F1267"/>
  <c r="G1267"/>
  <c r="B1269" i="2"/>
  <c r="D1269" s="1"/>
  <c r="F1269"/>
  <c r="G1269"/>
  <c r="B134" i="16"/>
  <c r="D134" s="1"/>
  <c r="F134"/>
  <c r="F811" i="7"/>
  <c r="B811" s="1"/>
  <c r="D811" s="1"/>
  <c r="G811"/>
  <c r="B1264" i="5"/>
  <c r="D1264" s="1"/>
  <c r="F1264"/>
  <c r="G1264"/>
  <c r="B1267" i="4"/>
  <c r="D1267" s="1"/>
  <c r="F1267"/>
  <c r="G1267"/>
  <c r="B1266" i="3"/>
  <c r="D1266" s="1"/>
  <c r="F1266"/>
  <c r="G1266"/>
  <c r="B1268" i="2"/>
  <c r="D1268" s="1"/>
  <c r="F1268"/>
  <c r="G1268"/>
  <c r="B133" i="16"/>
  <c r="D133" s="1"/>
  <c r="F133"/>
  <c r="B810" i="7"/>
  <c r="D810" s="1"/>
  <c r="F810"/>
  <c r="G810"/>
  <c r="B1263" i="5"/>
  <c r="D1263" s="1"/>
  <c r="F1263"/>
  <c r="G1263"/>
  <c r="B1266" i="4"/>
  <c r="D1266" s="1"/>
  <c r="F1266"/>
  <c r="G1266"/>
  <c r="B1265" i="3"/>
  <c r="D1265" s="1"/>
  <c r="F1265"/>
  <c r="G1265"/>
  <c r="B1267" i="2"/>
  <c r="D1267" s="1"/>
  <c r="F1267"/>
  <c r="G1267"/>
  <c r="B809" i="7"/>
  <c r="D809" s="1"/>
  <c r="F809"/>
  <c r="G809"/>
  <c r="F132" i="16"/>
  <c r="B132" s="1"/>
  <c r="D132" s="1"/>
  <c r="B1262" i="5"/>
  <c r="D1262" s="1"/>
  <c r="F1262"/>
  <c r="G1262"/>
  <c r="B1265" i="4"/>
  <c r="D1265" s="1"/>
  <c r="F1265"/>
  <c r="G1265"/>
  <c r="B1264" i="3"/>
  <c r="D1264" s="1"/>
  <c r="F1264"/>
  <c r="G1264"/>
  <c r="B1266" i="2"/>
  <c r="D1266" s="1"/>
  <c r="F1266"/>
  <c r="G1266"/>
  <c r="B131" i="16"/>
  <c r="D131" s="1"/>
  <c r="F131"/>
  <c r="F808" i="7"/>
  <c r="B808" s="1"/>
  <c r="D808" s="1"/>
  <c r="G808"/>
  <c r="F1261" i="5"/>
  <c r="B1261" s="1"/>
  <c r="D1261" s="1"/>
  <c r="G1261"/>
  <c r="B1264" i="4"/>
  <c r="D1264" s="1"/>
  <c r="F1264"/>
  <c r="G1264"/>
  <c r="B1263" i="3"/>
  <c r="D1263" s="1"/>
  <c r="F1263"/>
  <c r="G1263"/>
  <c r="B1265" i="2"/>
  <c r="D1265" s="1"/>
  <c r="F1265"/>
  <c r="G1265"/>
  <c r="B130" i="16"/>
  <c r="D130" s="1"/>
  <c r="F130"/>
  <c r="F807" i="7"/>
  <c r="B807" s="1"/>
  <c r="D807" s="1"/>
  <c r="G807"/>
  <c r="F1260" i="5"/>
  <c r="B1260" s="1"/>
  <c r="D1260" s="1"/>
  <c r="G1260"/>
  <c r="F1263" i="4"/>
  <c r="B1263" s="1"/>
  <c r="D1263" s="1"/>
  <c r="G1263"/>
  <c r="F1262" i="3"/>
  <c r="B1262" s="1"/>
  <c r="D1262" s="1"/>
  <c r="G1262"/>
  <c r="F1264" i="2"/>
  <c r="B1264" s="1"/>
  <c r="D1264" s="1"/>
  <c r="G1264"/>
  <c r="B131" i="15"/>
  <c r="D131" s="1"/>
  <c r="F131"/>
  <c r="G131"/>
  <c r="B129" i="16"/>
  <c r="D129"/>
  <c r="F129"/>
  <c r="B806" i="7"/>
  <c r="D806" s="1"/>
  <c r="F806"/>
  <c r="G806"/>
  <c r="B1259" i="5"/>
  <c r="D1259" s="1"/>
  <c r="F1259"/>
  <c r="G1259"/>
  <c r="F1262" i="4"/>
  <c r="B1262" s="1"/>
  <c r="D1262" s="1"/>
  <c r="G1262"/>
  <c r="F1261" i="3"/>
  <c r="B1261" s="1"/>
  <c r="D1261" s="1"/>
  <c r="G1261"/>
  <c r="F1263" i="2"/>
  <c r="B1263" s="1"/>
  <c r="D1263" s="1"/>
  <c r="G1263"/>
  <c r="F130" i="15"/>
  <c r="B130" s="1"/>
  <c r="D130" s="1"/>
  <c r="G130"/>
  <c r="B128" i="16" l="1"/>
  <c r="D128"/>
  <c r="F128"/>
  <c r="B1261" i="4"/>
  <c r="D1261" s="1"/>
  <c r="F1261"/>
  <c r="G1261"/>
  <c r="G129" i="15"/>
  <c r="F129"/>
  <c r="B129" s="1"/>
  <c r="D129" s="1"/>
  <c r="F805" i="7"/>
  <c r="B805" s="1"/>
  <c r="D805" s="1"/>
  <c r="G805"/>
  <c r="F1258" i="5"/>
  <c r="B1258" s="1"/>
  <c r="D1258" s="1"/>
  <c r="G1258"/>
  <c r="B1260" i="3"/>
  <c r="D1260" s="1"/>
  <c r="G1260"/>
  <c r="F1260"/>
  <c r="G1262" i="2"/>
  <c r="F1262"/>
  <c r="B1262" s="1"/>
  <c r="D1262" s="1"/>
  <c r="F127" i="16" l="1"/>
  <c r="B127" s="1"/>
  <c r="D127" s="1"/>
  <c r="B804" i="7"/>
  <c r="D804" s="1"/>
  <c r="F804"/>
  <c r="G804"/>
  <c r="B1257" i="5"/>
  <c r="D1257" s="1"/>
  <c r="F1257"/>
  <c r="G1257"/>
  <c r="B1260" i="4"/>
  <c r="D1260" s="1"/>
  <c r="F1260"/>
  <c r="G1260"/>
  <c r="B1259" i="3"/>
  <c r="D1259" s="1"/>
  <c r="F1259"/>
  <c r="G1259"/>
  <c r="F1261" i="2" l="1"/>
  <c r="B1261" s="1"/>
  <c r="D1261" s="1"/>
  <c r="G1261"/>
  <c r="F128" i="15"/>
  <c r="B128" s="1"/>
  <c r="D128" s="1"/>
  <c r="G128"/>
  <c r="F1259" i="4" l="1"/>
  <c r="B1259" s="1"/>
  <c r="D1259" s="1"/>
  <c r="G1259"/>
  <c r="F126" i="16"/>
  <c r="B126" s="1"/>
  <c r="D126" s="1"/>
  <c r="F803" i="7"/>
  <c r="B803" s="1"/>
  <c r="D803" s="1"/>
  <c r="G803"/>
  <c r="F1256" i="5"/>
  <c r="B1256" s="1"/>
  <c r="D1256" s="1"/>
  <c r="G1256"/>
  <c r="F1258" i="3"/>
  <c r="B1258" s="1"/>
  <c r="D1258" s="1"/>
  <c r="G1258"/>
  <c r="F1260" i="2"/>
  <c r="B1260" s="1"/>
  <c r="D1260" s="1"/>
  <c r="G1260"/>
  <c r="F127" i="15"/>
  <c r="B127" s="1"/>
  <c r="D127" s="1"/>
  <c r="G127"/>
  <c r="F1258" i="4" l="1"/>
  <c r="B1258" s="1"/>
  <c r="D1258" s="1"/>
  <c r="G1258"/>
  <c r="B125" i="16"/>
  <c r="D125" s="1"/>
  <c r="F125"/>
  <c r="F802" i="7"/>
  <c r="B802" s="1"/>
  <c r="D802" s="1"/>
  <c r="G802"/>
  <c r="F1255" i="5"/>
  <c r="B1255" s="1"/>
  <c r="D1255" s="1"/>
  <c r="G1255"/>
  <c r="F1257" i="3"/>
  <c r="B1257" s="1"/>
  <c r="D1257" s="1"/>
  <c r="G1257"/>
  <c r="B1259" i="2"/>
  <c r="D1259" s="1"/>
  <c r="F1259"/>
  <c r="G1259"/>
  <c r="G126" i="15"/>
  <c r="F126"/>
  <c r="B126" s="1"/>
  <c r="D126" s="1"/>
  <c r="F124" i="16"/>
  <c r="F801" i="7"/>
  <c r="B801" s="1"/>
  <c r="D801" s="1"/>
  <c r="G801"/>
  <c r="F1254" i="5"/>
  <c r="B1254" s="1"/>
  <c r="D1254" s="1"/>
  <c r="G1254"/>
  <c r="F1257" i="4"/>
  <c r="B1257" s="1"/>
  <c r="D1257" s="1"/>
  <c r="G1257"/>
  <c r="F1256" i="3"/>
  <c r="B1256" s="1"/>
  <c r="D1256" s="1"/>
  <c r="G1256"/>
  <c r="F1258" i="2"/>
  <c r="B1258" s="1"/>
  <c r="D1258" s="1"/>
  <c r="G1258"/>
  <c r="F125" i="15"/>
  <c r="B125" s="1"/>
  <c r="D125" s="1"/>
  <c r="G125"/>
  <c r="B124" i="16" l="1"/>
  <c r="D124" s="1"/>
  <c r="F1256" i="4"/>
  <c r="B1256" s="1"/>
  <c r="D1256" s="1"/>
  <c r="G1256"/>
  <c r="F123" i="16"/>
  <c r="B123" s="1"/>
  <c r="D123" s="1"/>
  <c r="F800" i="7"/>
  <c r="B800" s="1"/>
  <c r="D800" s="1"/>
  <c r="G800"/>
  <c r="F1253" i="5"/>
  <c r="B1253" s="1"/>
  <c r="D1253" s="1"/>
  <c r="G1253"/>
  <c r="F1255" i="3"/>
  <c r="B1255" s="1"/>
  <c r="D1255" s="1"/>
  <c r="G1255"/>
  <c r="F1257" i="2"/>
  <c r="B1257" s="1"/>
  <c r="D1257" s="1"/>
  <c r="G1257"/>
  <c r="G124" i="15"/>
  <c r="F124"/>
  <c r="B124" s="1"/>
  <c r="D124" s="1"/>
  <c r="F122" i="16" l="1"/>
  <c r="B122" s="1"/>
  <c r="D122" s="1"/>
  <c r="F799" i="7"/>
  <c r="B799" s="1"/>
  <c r="D799" s="1"/>
  <c r="G799"/>
  <c r="F1252" i="5"/>
  <c r="B1252" s="1"/>
  <c r="D1252" s="1"/>
  <c r="G1252"/>
  <c r="F1255" i="4"/>
  <c r="B1255" s="1"/>
  <c r="D1255" s="1"/>
  <c r="G1255"/>
  <c r="F1254" i="3"/>
  <c r="B1254" s="1"/>
  <c r="D1254" s="1"/>
  <c r="G1254"/>
  <c r="F1256" i="2"/>
  <c r="B1256" s="1"/>
  <c r="D1256" s="1"/>
  <c r="G1256"/>
  <c r="F123" i="15"/>
  <c r="B123" s="1"/>
  <c r="D123" s="1"/>
  <c r="G123"/>
  <c r="F121" i="16"/>
  <c r="B121" s="1"/>
  <c r="D121" s="1"/>
  <c r="F798" i="7"/>
  <c r="B798" s="1"/>
  <c r="D798" s="1"/>
  <c r="G798"/>
  <c r="F1251" i="5"/>
  <c r="B1251" s="1"/>
  <c r="D1251" s="1"/>
  <c r="G1251"/>
  <c r="F1254" i="4"/>
  <c r="B1254" s="1"/>
  <c r="D1254" s="1"/>
  <c r="G1254"/>
  <c r="F1253" i="3"/>
  <c r="B1253" s="1"/>
  <c r="D1253" s="1"/>
  <c r="G1253"/>
  <c r="F1255" i="2"/>
  <c r="B1255" s="1"/>
  <c r="D1255" s="1"/>
  <c r="G1255"/>
  <c r="F122" i="15"/>
  <c r="B122" s="1"/>
  <c r="D122" s="1"/>
  <c r="G122"/>
  <c r="F120" i="16"/>
  <c r="B120" s="1"/>
  <c r="D120" s="1"/>
  <c r="F797" i="7"/>
  <c r="B797" s="1"/>
  <c r="D797" s="1"/>
  <c r="G797"/>
  <c r="F1250" i="5"/>
  <c r="B1250" s="1"/>
  <c r="D1250" s="1"/>
  <c r="G1250"/>
  <c r="F1253" i="4"/>
  <c r="B1253" s="1"/>
  <c r="D1253" s="1"/>
  <c r="G1253"/>
  <c r="F1252" i="3"/>
  <c r="B1252" s="1"/>
  <c r="D1252" s="1"/>
  <c r="G1252"/>
  <c r="F1254" i="2"/>
  <c r="G1254"/>
  <c r="F121" i="15"/>
  <c r="B121" s="1"/>
  <c r="D121" s="1"/>
  <c r="G121"/>
  <c r="F119" i="16"/>
  <c r="B119" s="1"/>
  <c r="D119" s="1"/>
  <c r="F796" i="7"/>
  <c r="B796" s="1"/>
  <c r="D796" s="1"/>
  <c r="G796"/>
  <c r="F1249" i="5"/>
  <c r="B1249" s="1"/>
  <c r="D1249" s="1"/>
  <c r="G1249"/>
  <c r="F1252" i="4"/>
  <c r="B1252" s="1"/>
  <c r="D1252" s="1"/>
  <c r="G1252"/>
  <c r="F1251" i="3"/>
  <c r="B1251" s="1"/>
  <c r="D1251" s="1"/>
  <c r="G1251"/>
  <c r="G1250"/>
  <c r="F1253" i="2"/>
  <c r="G1253"/>
  <c r="F120" i="15"/>
  <c r="B120" s="1"/>
  <c r="D120" s="1"/>
  <c r="G120"/>
  <c r="F118" i="16"/>
  <c r="B118" s="1"/>
  <c r="D118" s="1"/>
  <c r="F795" i="7"/>
  <c r="G795"/>
  <c r="B795"/>
  <c r="D795" s="1"/>
  <c r="F1248" i="5"/>
  <c r="B1248" s="1"/>
  <c r="D1248" s="1"/>
  <c r="G1248"/>
  <c r="F1251" i="4"/>
  <c r="G1251"/>
  <c r="B1250" i="3"/>
  <c r="D1250" s="1"/>
  <c r="F1250"/>
  <c r="F1252" i="2"/>
  <c r="B1252" s="1"/>
  <c r="D1252" s="1"/>
  <c r="G1252"/>
  <c r="G119" i="15"/>
  <c r="F119"/>
  <c r="B119" s="1"/>
  <c r="D119" s="1"/>
  <c r="B1251" i="4"/>
  <c r="D1251" s="1"/>
  <c r="F117" i="16"/>
  <c r="B117" s="1"/>
  <c r="D117" s="1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G116" i="16"/>
  <c r="G115"/>
  <c r="F116"/>
  <c r="B116" s="1"/>
  <c r="D116" s="1"/>
  <c r="F793" i="7"/>
  <c r="B793" s="1"/>
  <c r="D793" s="1"/>
  <c r="G793"/>
  <c r="F1246" i="5"/>
  <c r="B1246" s="1"/>
  <c r="D1246" s="1"/>
  <c r="G1246"/>
  <c r="F1248" i="3"/>
  <c r="B1248" s="1"/>
  <c r="D1248" s="1"/>
  <c r="G1248"/>
  <c r="F1250" i="2"/>
  <c r="G1250"/>
  <c r="G117" i="15"/>
  <c r="F117"/>
  <c r="B117" s="1"/>
  <c r="D117" s="1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G1246" i="4"/>
  <c r="F1246"/>
  <c r="B1246" s="1"/>
  <c r="D1246" s="1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F1242" i="5"/>
  <c r="B1242" s="1"/>
  <c r="D1242" s="1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D1253" s="1"/>
  <c r="B1254"/>
  <c r="D1254" s="1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D1119" s="1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D1113" s="1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097" i="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D1052" s="1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D1031" s="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D1014" s="1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D985" s="1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D518" s="1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D970" s="1"/>
  <c r="B971"/>
  <c r="D971" s="1"/>
  <c r="B972"/>
  <c r="D972" s="1"/>
  <c r="B973"/>
  <c r="D973" s="1"/>
  <c r="B512" i="7"/>
  <c r="D512" s="1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D962" s="1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D943" s="1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D944" s="1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 s="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D482" s="1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D916" s="1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D439" s="1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61"/>
  <c r="D964"/>
  <c r="D872" i="2"/>
  <c r="D443" i="7"/>
  <c r="D462"/>
  <c r="D464"/>
  <c r="D465"/>
  <c r="D481"/>
  <c r="D491"/>
  <c r="D501"/>
  <c r="D505"/>
  <c r="D510"/>
  <c r="D516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8"/>
  <c r="D1001"/>
  <c r="D1006"/>
  <c r="D1013"/>
  <c r="D1015"/>
  <c r="D1020"/>
  <c r="D1022"/>
  <c r="D1023"/>
  <c r="D1029"/>
  <c r="D1039"/>
  <c r="D1043"/>
  <c r="D1044"/>
  <c r="D1046"/>
  <c r="D1047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<sst xmlns="http://schemas.openxmlformats.org/spreadsheetml/2006/main" count="4599" uniqueCount="1034">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</sst>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2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80521088"/>
        <c:axId val="80522624"/>
      </c:areaChart>
      <c:dateAx>
        <c:axId val="8052108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05226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052262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5210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2888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90021888"/>
        <c:axId val="90023424"/>
      </c:areaChart>
      <c:dateAx>
        <c:axId val="9002188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234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002342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21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60012"/>
        </c:manualLayout>
      </c:layout>
      <c:areaChart>
        <c:grouping val="standard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90055040"/>
        <c:axId val="90056576"/>
      </c:areaChart>
      <c:dateAx>
        <c:axId val="9005504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565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0056576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550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827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90096384"/>
        <c:axId val="90097920"/>
      </c:areaChart>
      <c:dateAx>
        <c:axId val="9009638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979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0097920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0963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90162688"/>
        <c:axId val="90164224"/>
      </c:areaChart>
      <c:dateAx>
        <c:axId val="9016268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1642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016422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626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745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90191744"/>
        <c:axId val="90193280"/>
      </c:areaChart>
      <c:dateAx>
        <c:axId val="90191744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19328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90193280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917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90904448"/>
        <c:axId val="90905984"/>
      </c:areaChart>
      <c:dateAx>
        <c:axId val="90904448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0905984"/>
        <c:crosses val="autoZero"/>
        <c:auto val="1"/>
        <c:lblOffset val="100"/>
        <c:baseTimeUnit val="days"/>
      </c:dateAx>
      <c:valAx>
        <c:axId val="90905984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904448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6135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90917504"/>
        <c:axId val="90927488"/>
      </c:areaChart>
      <c:dateAx>
        <c:axId val="9091750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927488"/>
        <c:crosses val="autoZero"/>
        <c:auto val="1"/>
        <c:lblOffset val="100"/>
        <c:baseTimeUnit val="days"/>
      </c:dateAx>
      <c:valAx>
        <c:axId val="9092748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0917504"/>
        <c:crosses val="autoZero"/>
        <c:crossBetween val="midCat"/>
      </c:valAx>
    </c:plotArea>
    <c:plotVisOnly val="1"/>
    <c:dispBlanksAs val="zero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91229568"/>
        <c:axId val="91231360"/>
      </c:areaChart>
      <c:dateAx>
        <c:axId val="9122956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231360"/>
        <c:crosses val="autoZero"/>
        <c:auto val="1"/>
        <c:lblOffset val="100"/>
        <c:baseTimeUnit val="days"/>
      </c:dateAx>
      <c:valAx>
        <c:axId val="9123136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229568"/>
        <c:crosses val="autoZero"/>
        <c:crossBetween val="midCat"/>
      </c:valAx>
    </c:plotArea>
    <c:plotVisOnly val="1"/>
    <c:dispBlanksAs val="zero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91300992"/>
        <c:axId val="91302528"/>
      </c:areaChart>
      <c:dateAx>
        <c:axId val="913009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302528"/>
        <c:crosses val="autoZero"/>
        <c:auto val="1"/>
        <c:lblOffset val="100"/>
        <c:baseTimeUnit val="days"/>
      </c:dateAx>
      <c:valAx>
        <c:axId val="91302528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300992"/>
        <c:crosses val="autoZero"/>
        <c:crossBetween val="midCat"/>
      </c:valAx>
    </c:plotArea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91326336"/>
        <c:axId val="91327872"/>
      </c:lineChart>
      <c:dateAx>
        <c:axId val="9132633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327872"/>
        <c:crosses val="autoZero"/>
        <c:auto val="1"/>
        <c:lblOffset val="100"/>
        <c:baseTimeUnit val="days"/>
      </c:dateAx>
      <c:valAx>
        <c:axId val="9132787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326336"/>
        <c:crosses val="autoZero"/>
        <c:crossBetween val="between"/>
      </c:valAx>
    </c:plotArea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81135872"/>
        <c:axId val="81154048"/>
      </c:areaChart>
      <c:dateAx>
        <c:axId val="811358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15404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11540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1358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91348352"/>
        <c:axId val="92746880"/>
      </c:areaChart>
      <c:dateAx>
        <c:axId val="9134835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746880"/>
        <c:crosses val="autoZero"/>
        <c:auto val="1"/>
        <c:lblOffset val="100"/>
        <c:baseTimeUnit val="days"/>
      </c:dateAx>
      <c:valAx>
        <c:axId val="927468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1348352"/>
        <c:crosses val="autoZero"/>
        <c:crossBetween val="midCat"/>
      </c:valAx>
    </c:plotArea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92774784"/>
        <c:axId val="92776320"/>
      </c:areaChart>
      <c:dateAx>
        <c:axId val="927747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776320"/>
        <c:crosses val="autoZero"/>
        <c:auto val="1"/>
        <c:lblOffset val="100"/>
        <c:baseTimeUnit val="days"/>
      </c:dateAx>
      <c:valAx>
        <c:axId val="92776320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774784"/>
        <c:crosses val="autoZero"/>
        <c:crossBetween val="midCat"/>
      </c:valAx>
    </c:plotArea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92476544"/>
        <c:axId val="92478080"/>
      </c:barChart>
      <c:dateAx>
        <c:axId val="9247654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478080"/>
        <c:crosses val="autoZero"/>
        <c:auto val="1"/>
        <c:lblOffset val="100"/>
        <c:baseTimeUnit val="days"/>
      </c:dateAx>
      <c:valAx>
        <c:axId val="9247808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476544"/>
        <c:crosses val="autoZero"/>
        <c:crossBetween val="between"/>
      </c:valAx>
    </c:plotArea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93001984"/>
        <c:axId val="93024256"/>
      </c:areaChart>
      <c:dateAx>
        <c:axId val="93001984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93024256"/>
        <c:crosses val="autoZero"/>
        <c:auto val="1"/>
        <c:lblOffset val="100"/>
        <c:baseTimeUnit val="days"/>
      </c:dateAx>
      <c:valAx>
        <c:axId val="93024256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001984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93043712"/>
        <c:axId val="93049600"/>
      </c:areaChart>
      <c:dateAx>
        <c:axId val="9304371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3049600"/>
        <c:crosses val="autoZero"/>
        <c:auto val="1"/>
        <c:lblOffset val="100"/>
        <c:baseTimeUnit val="days"/>
      </c:dateAx>
      <c:valAx>
        <c:axId val="93049600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043712"/>
        <c:crosses val="autoZero"/>
        <c:crossBetween val="midCat"/>
      </c:valAx>
    </c:plotArea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92808704"/>
        <c:axId val="92810240"/>
      </c:lineChart>
      <c:catAx>
        <c:axId val="928087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10240"/>
        <c:crosses val="autoZero"/>
        <c:auto val="1"/>
        <c:lblAlgn val="ctr"/>
        <c:lblOffset val="100"/>
      </c:catAx>
      <c:valAx>
        <c:axId val="92810240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08704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92854528"/>
        <c:axId val="92860416"/>
      </c:lineChart>
      <c:dateAx>
        <c:axId val="9285452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60416"/>
        <c:crosses val="autoZero"/>
        <c:auto val="1"/>
        <c:lblOffset val="100"/>
        <c:baseTimeUnit val="days"/>
      </c:dateAx>
      <c:valAx>
        <c:axId val="9286041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854528"/>
        <c:crosses val="autoZero"/>
        <c:crossBetween val="between"/>
      </c:valAx>
    </c:plotArea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93072768"/>
        <c:axId val="93152384"/>
      </c:areaChart>
      <c:dateAx>
        <c:axId val="930727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3152384"/>
        <c:crosses val="autoZero"/>
        <c:auto val="1"/>
        <c:lblOffset val="100"/>
        <c:baseTimeUnit val="days"/>
      </c:dateAx>
      <c:valAx>
        <c:axId val="93152384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072768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93176192"/>
        <c:axId val="93177728"/>
      </c:areaChart>
      <c:dateAx>
        <c:axId val="9317619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3177728"/>
        <c:crosses val="autoZero"/>
        <c:auto val="1"/>
        <c:lblOffset val="100"/>
        <c:baseTimeUnit val="days"/>
      </c:dateAx>
      <c:valAx>
        <c:axId val="9317772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176192"/>
        <c:crosses val="autoZero"/>
        <c:crossBetween val="midCat"/>
      </c:valAx>
    </c:plotArea>
    <c:plotVisOnly val="1"/>
    <c:dispBlanksAs val="zero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93275264"/>
        <c:axId val="93276800"/>
      </c:lineChart>
      <c:dateAx>
        <c:axId val="9327526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276800"/>
        <c:crosses val="autoZero"/>
        <c:auto val="1"/>
        <c:lblOffset val="100"/>
        <c:baseTimeUnit val="days"/>
      </c:dateAx>
      <c:valAx>
        <c:axId val="932768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275264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572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81173120"/>
        <c:axId val="81183104"/>
      </c:areaChart>
      <c:dateAx>
        <c:axId val="8117312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1831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1183104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173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93343104"/>
        <c:axId val="93365376"/>
      </c:areaChart>
      <c:dateAx>
        <c:axId val="93343104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93365376"/>
        <c:crosses val="autoZero"/>
        <c:auto val="1"/>
        <c:lblOffset val="100"/>
        <c:baseTimeUnit val="days"/>
      </c:dateAx>
      <c:valAx>
        <c:axId val="9336537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343104"/>
        <c:crosses val="autoZero"/>
        <c:crossBetween val="midCat"/>
      </c:valAx>
    </c:plotArea>
    <c:plotVisOnly val="1"/>
    <c:dispBlanksAs val="zero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93668864"/>
        <c:axId val="93670400"/>
      </c:areaChart>
      <c:dateAx>
        <c:axId val="936688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3670400"/>
        <c:crosses val="autoZero"/>
        <c:auto val="1"/>
        <c:lblOffset val="100"/>
        <c:baseTimeUnit val="days"/>
      </c:dateAx>
      <c:valAx>
        <c:axId val="9367040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668864"/>
        <c:crosses val="autoZero"/>
        <c:crossBetween val="midCat"/>
      </c:valAx>
    </c:plotArea>
    <c:plotVisOnly val="1"/>
    <c:dispBlanksAs val="zero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93690112"/>
        <c:axId val="93696000"/>
      </c:lineChart>
      <c:dateAx>
        <c:axId val="9369011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696000"/>
        <c:crosses val="autoZero"/>
        <c:auto val="1"/>
        <c:lblOffset val="100"/>
        <c:baseTimeUnit val="days"/>
      </c:dateAx>
      <c:valAx>
        <c:axId val="93696000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3690112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96522624"/>
        <c:axId val="96524160"/>
      </c:areaChart>
      <c:dateAx>
        <c:axId val="9652262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6524160"/>
        <c:crosses val="autoZero"/>
        <c:auto val="1"/>
        <c:lblOffset val="100"/>
        <c:baseTimeUnit val="days"/>
      </c:dateAx>
      <c:valAx>
        <c:axId val="96524160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6522624"/>
        <c:crosses val="autoZero"/>
        <c:crossBetween val="midCat"/>
        <c:minorUnit val="1.000000000000012E-4"/>
      </c:valAx>
    </c:plotArea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92988928"/>
        <c:axId val="92990464"/>
      </c:areaChart>
      <c:dateAx>
        <c:axId val="9298892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2990464"/>
        <c:crosses val="autoZero"/>
        <c:auto val="1"/>
        <c:lblOffset val="100"/>
        <c:baseTimeUnit val="days"/>
      </c:dateAx>
      <c:valAx>
        <c:axId val="92990464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2988928"/>
        <c:crosses val="autoZero"/>
        <c:crossBetween val="midCat"/>
      </c:valAx>
    </c:plotArea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96377472"/>
        <c:axId val="96379264"/>
      </c:areaChart>
      <c:dateAx>
        <c:axId val="9637747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96379264"/>
        <c:crosses val="autoZero"/>
        <c:auto val="1"/>
        <c:lblOffset val="100"/>
        <c:baseTimeUnit val="days"/>
      </c:dateAx>
      <c:valAx>
        <c:axId val="96379264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96377472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81189888"/>
        <c:axId val="83378944"/>
      </c:areaChart>
      <c:dateAx>
        <c:axId val="8118988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789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37894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189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2077"/>
        </c:manualLayout>
      </c:layout>
      <c:areaChart>
        <c:grouping val="standard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#,##0.00000_);_(* \(#,##0.00000\);_(*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83393920"/>
        <c:axId val="83412096"/>
      </c:areaChart>
      <c:dateAx>
        <c:axId val="83393920"/>
        <c:scaling>
          <c:orientation val="minMax"/>
          <c:max val="43525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4120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341209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393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2899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83845120"/>
        <c:axId val="83846656"/>
      </c:areaChart>
      <c:catAx>
        <c:axId val="83845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46656"/>
        <c:crosses val="autoZero"/>
        <c:auto val="1"/>
        <c:lblAlgn val="ctr"/>
        <c:lblOffset val="100"/>
      </c:catAx>
      <c:valAx>
        <c:axId val="838466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45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3745"/>
        </c:manualLayout>
      </c:layout>
      <c:areaChart>
        <c:grouping val="standard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83870080"/>
        <c:axId val="83871616"/>
      </c:areaChart>
      <c:dateAx>
        <c:axId val="8387008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387161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3871616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8700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89953792"/>
        <c:axId val="89955328"/>
      </c:lineChart>
      <c:dateAx>
        <c:axId val="8995379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955328"/>
        <c:crosses val="autoZero"/>
        <c:auto val="1"/>
        <c:lblOffset val="100"/>
        <c:baseTimeUnit val="days"/>
      </c:dateAx>
      <c:valAx>
        <c:axId val="8995532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95379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89979904"/>
        <c:axId val="89924352"/>
      </c:lineChart>
      <c:dateAx>
        <c:axId val="8997990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924352"/>
        <c:crosses val="autoZero"/>
        <c:auto val="1"/>
        <c:lblOffset val="100"/>
        <c:baseTimeUnit val="days"/>
      </c:dateAx>
      <c:valAx>
        <c:axId val="8992435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97990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="" xmlns:a16="http://schemas.microsoft.com/office/drawing/2014/main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="" xmlns:a16="http://schemas.microsoft.com/office/drawing/2014/main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="" xmlns:a16="http://schemas.microsoft.com/office/drawing/2014/main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="" xmlns:a16="http://schemas.microsoft.com/office/drawing/2014/main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="" xmlns:a16="http://schemas.microsoft.com/office/drawing/2014/main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="" xmlns:a16="http://schemas.microsoft.com/office/drawing/2014/main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="" xmlns:a16="http://schemas.microsoft.com/office/drawing/2014/main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="" xmlns:a16="http://schemas.microsoft.com/office/drawing/2014/main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="" xmlns:a16="http://schemas.microsoft.com/office/drawing/2014/main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="" xmlns:a16="http://schemas.microsoft.com/office/drawing/2014/main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="" xmlns:a16="http://schemas.microsoft.com/office/drawing/2014/main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="" xmlns:a16="http://schemas.microsoft.com/office/drawing/2014/main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M6" sqref="M6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6" t="s">
        <v>1018</v>
      </c>
      <c r="B1" s="396"/>
      <c r="C1" s="396"/>
      <c r="D1" s="396"/>
      <c r="E1" s="396"/>
      <c r="F1" s="396"/>
      <c r="G1" s="396"/>
      <c r="H1" s="396"/>
      <c r="I1" s="396"/>
      <c r="J1" s="157"/>
      <c r="K1" s="338"/>
      <c r="L1" s="197"/>
      <c r="M1" s="158"/>
    </row>
    <row r="2" spans="1:13">
      <c r="A2" s="397" t="s">
        <v>21</v>
      </c>
      <c r="B2" s="397"/>
      <c r="C2" s="397"/>
      <c r="D2" s="397"/>
      <c r="E2" s="181">
        <v>43560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49530</v>
      </c>
      <c r="E5" s="328">
        <f>+IF(ISERROR(VLOOKUP($E$2,Cu!$A$5:$H$1642,7,0)),0,VLOOKUP($E$2,Cu!$A$5:$H$1642,7,0))</f>
        <v>0</v>
      </c>
      <c r="F5" s="327" t="s">
        <v>3</v>
      </c>
      <c r="G5" s="326">
        <f>+IF(ISERROR(VLOOKUP($E$2,Cu!$A$5:$H$1642,2,0)),0,VLOOKUP($E$2,Cu!$A$5:$H$1642,2,0))</f>
        <v>7379.0127944603028</v>
      </c>
      <c r="H5" s="326">
        <f>+IF(ISERROR(VLOOKUP($E$2,Cu!$A$5:$H$1642,4,0)),0,VLOOKUP($E$2,Cu!$A$5:$H$1642,4,0))</f>
        <v>6306.8485422737631</v>
      </c>
      <c r="I5" s="326">
        <f>+IF(ISERROR(VLOOKUP($E$2,Cu!$A$5:$H$1999,5,0)),0,VLOOKUP($E$2,Cu!$A$5:$H$1999,5,0))</f>
        <v>6444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16925</v>
      </c>
      <c r="E6" s="328">
        <f>+IF(ISERROR(VLOOKUP($E$2,Pb!$A$5:$H$1987,7,0)),0,VLOOKUP($E$2,Pb!$A$5:$H$1987,7,0))</f>
        <v>-25</v>
      </c>
      <c r="F6" s="327" t="s">
        <v>3</v>
      </c>
      <c r="G6" s="326">
        <f>+IF(ISERROR(VLOOKUP($E$2,Pb!$A$5:$H$1987,2,0)),0,VLOOKUP($E$2,Pb!$A$5:$H$1987,2,0))</f>
        <v>2521.4979112909473</v>
      </c>
      <c r="H6" s="326">
        <f>+IF(ISERROR(VLOOKUP($E$2,Pb!$A$5:$H$1987,4,0)),0,VLOOKUP($E$2,Pb!$A$5:$H$1987,4,0))</f>
        <v>2155.1264199067928</v>
      </c>
      <c r="I6" s="326">
        <f>+IF(ISERROR(VLOOKUP($E$2,Pb!$A$5:$H$1987,5,0)),0,VLOOKUP($E$2,Pb!$A$5:$H$1987,5,0))</f>
        <v>1988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3541</v>
      </c>
      <c r="E7" s="328">
        <f>+IF(ISERROR(VLOOKUP($E$2,Ag!$A$5:$H$1987,7,0)),0,VLOOKUP($E$2,Ag!$A$5:$H$1987,7,0))</f>
        <v>0</v>
      </c>
      <c r="F7" s="327" t="s">
        <v>6</v>
      </c>
      <c r="G7" s="326">
        <f>+IF(ISERROR(VLOOKUP($E$2,Ag!$A$5:$H$1518,2,0)),0,VLOOKUP($E$2,Ag!$A$5:$H$1518,2,0))</f>
        <v>527.54056743759202</v>
      </c>
      <c r="H7" s="326">
        <f>+IF(ISERROR(VLOOKUP($E$2,Ag!$A$5:$H$1518,4,0)),0,VLOOKUP($E$2,Ag!$A$5:$H$1518,4,0))</f>
        <v>450.88937387828378</v>
      </c>
      <c r="I7" s="326">
        <f>+IF(ISERROR(VLOOKUP($E$2,Ag!$A$5:$H$1518,5,0)),0,VLOOKUP($E$2,Ag!$A$5:$H$1518,5,0))</f>
        <v>487.565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23200</v>
      </c>
      <c r="E8" s="328">
        <f>+IF(ISERROR(VLOOKUP($E$2,Zn!$A$5:$H$2995,7,0)),0,VLOOKUP($E$2,Zn!$A$5:$H$2995,7,0))</f>
        <v>0</v>
      </c>
      <c r="F8" s="327" t="s">
        <v>3</v>
      </c>
      <c r="G8" s="326">
        <f>+IF(ISERROR(VLOOKUP($E$2,Zn!$A$5:$H$2995,2,0)),0,VLOOKUP($E$2,Zn!$A$5:$H$2995,2,0))</f>
        <v>3456.3516420649912</v>
      </c>
      <c r="H8" s="326">
        <f>+IF(ISERROR(VLOOKUP($E$2,Zn!$A$5:$H$2995,4,0)),0,VLOOKUP($E$2,Zn!$A$5:$H$2995,4,0))</f>
        <v>2954.1467026196506</v>
      </c>
      <c r="I8" s="326">
        <f>+IF(ISERROR(VLOOKUP($E$2,Zn!$A$5:$H$2995,5,0)),0,VLOOKUP($E$2,Zn!$A$5:$H$2995,5,0))</f>
        <v>2993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104450</v>
      </c>
      <c r="E9" s="328">
        <f>+IF(ISERROR(VLOOKUP($E$2,Ni!$A$6:$H$2997,7,0)),0,VLOOKUP($E$2,Ni!$A$6:$H$2997,7,0))</f>
        <v>0</v>
      </c>
      <c r="F9" s="327" t="s">
        <v>3</v>
      </c>
      <c r="G9" s="326">
        <f>+IF(ISERROR(VLOOKUP($E$2,Ni!$A$6:$H$2997,2,0)),0,VLOOKUP($E$2,Ni!$A$6:$H$2997,2,0))</f>
        <v>15561.031423003808</v>
      </c>
      <c r="H9" s="326">
        <f>+IF(ISERROR(VLOOKUP($E$2,Ni!$A$6:$H$2997,4,0)),0,VLOOKUP($E$2,Ni!$A$6:$H$2997,4,0))</f>
        <v>13300.026857268213</v>
      </c>
      <c r="I9" s="326">
        <f>+IF(ISERROR(VLOOKUP($E$2,Ni!$A$6:$H$2997,5,0)),0,VLOOKUP($E$2,Ni!$A$6:$H$2997,5,0))</f>
        <v>13045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0</v>
      </c>
      <c r="E10" s="328">
        <f>+IF(ISERROR(VLOOKUP($E$2,Coke!$A$6:$H$2997,7,0)),0,VLOOKUP($E$2,Coke!$A$6:$H$2997,7,0))</f>
        <v>0</v>
      </c>
      <c r="F10" s="327" t="s">
        <v>3</v>
      </c>
      <c r="G10" s="326">
        <f>+IF(ISERROR(VLOOKUP($E$2,Coke!$A$6:$H$2997,2,0)),0,VLOOKUP($E$2,Coke!$A$6:$H$2997,2,0))</f>
        <v>0</v>
      </c>
      <c r="H10" s="326">
        <f>+IF(ISERROR(VLOOKUP($E$2,Coke!$A$6:$H$2997,4,0)),0,VLOOKUP($E$2,Coke!$A$6:$H$2997,4,0))</f>
        <v>0</v>
      </c>
      <c r="I10" s="355">
        <f>+IF(ISERROR(VLOOKUP($E$2,Coke!$A$6:$H$2997,5,0)),0,VLOOKUP($E$2,Coke!$A$6:$H$2997,5,0))</f>
        <v>0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3970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591.45327668094899</v>
      </c>
      <c r="H11" s="326">
        <f>+IF(ISERROR(VLOOKUP($E$2,Steel!$A$6:$H$2997,4,0)),0,VLOOKUP($E$2,Steel!$A$6:$H$2997,4,0))</f>
        <v>505.51562109482825</v>
      </c>
      <c r="I11" s="355">
        <f>+IF(ISERROR(VLOOKUP($E$2,Steel!$A$6:$H$2997,5,0)),0,VLOOKUP($E$2,Steel!$A$6:$H$2997,5,0))</f>
        <v>485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43560</v>
      </c>
      <c r="C15" s="182" t="s">
        <v>1002</v>
      </c>
      <c r="D15" s="192">
        <f>+IF(ISERROR(VLOOKUP($E$2,'CNY-VND'!$A$4:$B$500,2,0)),0,VLOOKUP($E$2,'CNY-VND'!$A$4:$B$500,2,0))</f>
        <v>3483</v>
      </c>
      <c r="E15" s="398" t="s">
        <v>1000</v>
      </c>
      <c r="F15" s="398"/>
      <c r="G15" s="398"/>
      <c r="H15" s="398"/>
      <c r="I15" s="398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8" t="s">
        <v>1003</v>
      </c>
      <c r="F16" s="398"/>
      <c r="G16" s="398"/>
      <c r="H16" s="398"/>
      <c r="I16" s="398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6.7122799999999998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9" t="s">
        <v>17</v>
      </c>
      <c r="B18" s="399"/>
      <c r="C18" s="399"/>
      <c r="D18" s="399"/>
      <c r="E18" s="399"/>
      <c r="F18" s="399"/>
      <c r="G18" s="399"/>
      <c r="H18" s="399"/>
      <c r="I18" s="399"/>
    </row>
    <row r="19" spans="1:12" ht="15.75" customHeight="1">
      <c r="A19" s="393" t="s">
        <v>656</v>
      </c>
      <c r="B19" s="394"/>
      <c r="C19" s="393" t="s">
        <v>18</v>
      </c>
      <c r="D19" s="395"/>
      <c r="E19" s="395"/>
      <c r="F19" s="395"/>
      <c r="G19" s="395"/>
      <c r="H19" s="395"/>
      <c r="I19" s="395"/>
    </row>
    <row r="34" spans="1:12" ht="15" customHeight="1">
      <c r="A34" s="391" t="s">
        <v>657</v>
      </c>
      <c r="B34" s="391"/>
      <c r="C34" s="392" t="s">
        <v>4</v>
      </c>
      <c r="D34" s="392"/>
      <c r="E34" s="392"/>
      <c r="F34" s="392"/>
      <c r="G34" s="392"/>
      <c r="H34" s="392"/>
      <c r="I34" s="392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91" t="s">
        <v>705</v>
      </c>
      <c r="B49" s="391"/>
      <c r="C49" s="392" t="s">
        <v>706</v>
      </c>
      <c r="D49" s="392"/>
      <c r="E49" s="392"/>
      <c r="F49" s="392"/>
      <c r="G49" s="392"/>
      <c r="H49" s="392"/>
      <c r="I49" s="392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91" t="s">
        <v>721</v>
      </c>
      <c r="B67" s="391"/>
      <c r="C67" s="392" t="s">
        <v>722</v>
      </c>
      <c r="D67" s="392"/>
      <c r="E67" s="392"/>
      <c r="F67" s="392"/>
      <c r="G67" s="392"/>
      <c r="H67" s="392"/>
      <c r="I67" s="392"/>
    </row>
    <row r="82" spans="1:9">
      <c r="A82" s="391" t="s">
        <v>759</v>
      </c>
      <c r="B82" s="391"/>
      <c r="C82" s="392" t="s">
        <v>760</v>
      </c>
      <c r="D82" s="392"/>
      <c r="E82" s="392"/>
      <c r="F82" s="392"/>
      <c r="G82" s="392"/>
      <c r="H82" s="392"/>
      <c r="I82" s="392"/>
    </row>
    <row r="100" spans="1:9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60" activePane="bottomLeft" state="frozen"/>
      <selection pane="bottomLeft" activeCell="E1069" sqref="E1069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8" t="s">
        <v>1019</v>
      </c>
      <c r="B1" s="409"/>
      <c r="C1" s="409"/>
      <c r="D1" s="409"/>
      <c r="E1" s="409"/>
      <c r="F1" s="409"/>
      <c r="G1" s="409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225">
        <v>43525</v>
      </c>
      <c r="B1043" s="341">
        <v>6.6994600000000002</v>
      </c>
    </row>
    <row r="1044" spans="1:2">
      <c r="A1044" s="225">
        <v>43528</v>
      </c>
      <c r="B1044" s="341">
        <v>6.70296</v>
      </c>
    </row>
    <row r="1045" spans="1:2">
      <c r="A1045" s="225">
        <v>43529</v>
      </c>
      <c r="B1045" s="341">
        <v>6.7038399999999996</v>
      </c>
    </row>
    <row r="1046" spans="1:2">
      <c r="A1046" s="225">
        <v>43530</v>
      </c>
      <c r="B1046" s="341">
        <v>6.72593</v>
      </c>
    </row>
    <row r="1047" spans="1:2">
      <c r="A1047" s="225">
        <v>43531</v>
      </c>
      <c r="B1047" s="341">
        <v>6.7134799999999997</v>
      </c>
    </row>
    <row r="1048" spans="1:2">
      <c r="A1048" s="225">
        <v>43532</v>
      </c>
      <c r="B1048" s="341">
        <v>6.7306400000000002</v>
      </c>
    </row>
    <row r="1049" spans="1:2">
      <c r="A1049" s="225">
        <v>43535</v>
      </c>
      <c r="B1049" s="341">
        <v>6.7327599999999999</v>
      </c>
    </row>
    <row r="1050" spans="1:2">
      <c r="A1050" s="225">
        <v>43536</v>
      </c>
      <c r="B1050" s="341">
        <v>6.7169800000000004</v>
      </c>
    </row>
    <row r="1051" spans="1:2">
      <c r="A1051" s="225">
        <v>43537</v>
      </c>
      <c r="B1051" s="341">
        <v>6.71523</v>
      </c>
    </row>
    <row r="1052" spans="1:2">
      <c r="A1052" s="225">
        <v>43538</v>
      </c>
      <c r="B1052" s="341">
        <v>6.7146299999999997</v>
      </c>
    </row>
    <row r="1053" spans="1:2">
      <c r="A1053" s="225">
        <v>43539</v>
      </c>
      <c r="B1053" s="341">
        <v>6.7240000000000002</v>
      </c>
    </row>
    <row r="1054" spans="1:2">
      <c r="A1054" s="225">
        <v>43542</v>
      </c>
      <c r="B1054" s="341">
        <v>6.7124199999999998</v>
      </c>
    </row>
    <row r="1055" spans="1:2">
      <c r="A1055" s="225">
        <v>43543</v>
      </c>
      <c r="B1055" s="341">
        <v>6.7178599999999999</v>
      </c>
    </row>
    <row r="1056" spans="1:2">
      <c r="A1056" s="225">
        <v>43549</v>
      </c>
      <c r="B1056" s="341">
        <v>6.7176799999999997</v>
      </c>
    </row>
    <row r="1057" spans="1:2">
      <c r="A1057" s="225">
        <v>43550</v>
      </c>
      <c r="B1057" s="341">
        <v>6.7128100000000002</v>
      </c>
    </row>
    <row r="1058" spans="1:2">
      <c r="A1058" s="225">
        <v>43551</v>
      </c>
      <c r="B1058" s="341">
        <v>6.7235100000000001</v>
      </c>
    </row>
    <row r="1059" spans="1:2">
      <c r="A1059" s="225">
        <v>43552</v>
      </c>
      <c r="B1059" s="341">
        <v>6.7374900000000002</v>
      </c>
    </row>
    <row r="1060" spans="1:2">
      <c r="A1060" s="225">
        <v>43553</v>
      </c>
      <c r="B1060" s="341">
        <v>6.7338899999999997</v>
      </c>
    </row>
    <row r="1061" spans="1:2">
      <c r="A1061" s="225">
        <v>43556</v>
      </c>
      <c r="B1061" s="341">
        <v>6.70852</v>
      </c>
    </row>
    <row r="1062" spans="1:2">
      <c r="A1062" s="225">
        <v>43557</v>
      </c>
      <c r="B1062" s="341">
        <v>6.7242100000000002</v>
      </c>
    </row>
    <row r="1063" spans="1:2">
      <c r="A1063" s="225">
        <v>43559</v>
      </c>
      <c r="B1063" s="341">
        <v>6.7198000000000002</v>
      </c>
    </row>
    <row r="1064" spans="1:2">
      <c r="A1064" s="225">
        <v>43560</v>
      </c>
      <c r="B1064" s="341">
        <v>6.7122799999999998</v>
      </c>
    </row>
    <row r="1065" spans="1:2">
      <c r="A1065" s="125"/>
    </row>
    <row r="1066" spans="1:2">
      <c r="A1066" s="125"/>
    </row>
    <row r="1067" spans="1:2">
      <c r="A1067" s="125"/>
    </row>
    <row r="1068" spans="1:2">
      <c r="A1068" s="125"/>
    </row>
    <row r="1069" spans="1:2">
      <c r="A1069" s="125"/>
    </row>
    <row r="1070" spans="1:2">
      <c r="A1070" s="125"/>
    </row>
    <row r="1071" spans="1:2">
      <c r="A1071" s="125"/>
    </row>
    <row r="1072" spans="1:2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29" activePane="bottomLeft" state="frozen"/>
      <selection pane="bottomLeft" activeCell="H542" sqref="H542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307">
        <v>43526</v>
      </c>
      <c r="B524" s="333">
        <v>23250</v>
      </c>
    </row>
    <row r="525" spans="1:2" ht="15.75">
      <c r="A525" s="307">
        <v>43528</v>
      </c>
      <c r="B525" s="333">
        <v>23250</v>
      </c>
    </row>
    <row r="526" spans="1:2" ht="15.75">
      <c r="A526" s="307">
        <v>43529</v>
      </c>
      <c r="B526" s="333">
        <v>23250</v>
      </c>
    </row>
    <row r="527" spans="1:2" ht="15.75">
      <c r="A527" s="307">
        <v>43530</v>
      </c>
      <c r="B527" s="333">
        <v>23250</v>
      </c>
    </row>
    <row r="528" spans="1:2" ht="15.75">
      <c r="A528" s="307">
        <v>43531</v>
      </c>
      <c r="B528" s="333">
        <v>23250</v>
      </c>
    </row>
    <row r="529" spans="1:2" ht="15.75">
      <c r="A529" s="307">
        <v>43532</v>
      </c>
      <c r="B529" s="333">
        <v>23250</v>
      </c>
    </row>
    <row r="530" spans="1:2" ht="15.75">
      <c r="A530" s="307">
        <v>43535</v>
      </c>
      <c r="B530" s="333">
        <v>23250</v>
      </c>
    </row>
    <row r="531" spans="1:2" ht="15.75">
      <c r="A531" s="307">
        <v>43536</v>
      </c>
      <c r="B531" s="333">
        <v>23250</v>
      </c>
    </row>
    <row r="532" spans="1:2" ht="15.75">
      <c r="A532" s="307">
        <v>43537</v>
      </c>
      <c r="B532" s="333">
        <v>23250</v>
      </c>
    </row>
    <row r="533" spans="1:2" ht="15.75">
      <c r="A533" s="307">
        <v>43538</v>
      </c>
      <c r="B533" s="333">
        <v>23250</v>
      </c>
    </row>
    <row r="534" spans="1:2" ht="15.75">
      <c r="A534" s="307">
        <v>43539</v>
      </c>
      <c r="B534" s="333">
        <v>23250</v>
      </c>
    </row>
    <row r="535" spans="1:2" ht="15.75">
      <c r="A535" s="307">
        <v>43542</v>
      </c>
      <c r="B535" s="333">
        <v>23260</v>
      </c>
    </row>
    <row r="536" spans="1:2" ht="15.75">
      <c r="A536" s="307">
        <v>43543</v>
      </c>
      <c r="B536" s="333">
        <v>23260</v>
      </c>
    </row>
    <row r="537" spans="1:2" ht="15.75">
      <c r="A537" s="307">
        <v>43549</v>
      </c>
      <c r="B537" s="333">
        <v>23255</v>
      </c>
    </row>
    <row r="538" spans="1:2" ht="15.75">
      <c r="A538" s="307">
        <v>43550</v>
      </c>
      <c r="B538" s="333">
        <v>23250</v>
      </c>
    </row>
    <row r="539" spans="1:2" ht="15.75">
      <c r="A539" s="307">
        <v>43551</v>
      </c>
      <c r="B539" s="333">
        <v>23245</v>
      </c>
    </row>
    <row r="540" spans="1:2" ht="15.75">
      <c r="A540" s="307">
        <v>43552</v>
      </c>
      <c r="B540" s="333">
        <v>23250</v>
      </c>
    </row>
    <row r="541" spans="1:2" ht="15.75">
      <c r="A541" s="307">
        <v>43553</v>
      </c>
      <c r="B541" s="333">
        <v>23250</v>
      </c>
    </row>
    <row r="542" spans="1:2" ht="15.75">
      <c r="A542" s="307">
        <v>43556</v>
      </c>
      <c r="B542" s="333">
        <v>23250</v>
      </c>
    </row>
    <row r="543" spans="1:2" ht="15.75">
      <c r="A543" s="307">
        <v>43557</v>
      </c>
      <c r="B543" s="333">
        <v>23250</v>
      </c>
    </row>
    <row r="544" spans="1:2" ht="15.75">
      <c r="A544" s="307">
        <v>43559</v>
      </c>
      <c r="B544" s="333">
        <v>23250</v>
      </c>
    </row>
    <row r="545" spans="1:2" ht="15.75">
      <c r="A545" s="307">
        <v>43560</v>
      </c>
      <c r="B545" s="333">
        <v>23250</v>
      </c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2"/>
  <sheetViews>
    <sheetView tabSelected="1" workbookViewId="0">
      <pane ySplit="3" topLeftCell="A393" activePane="bottomLeft" state="frozen"/>
      <selection pane="bottomLeft" activeCell="I408" sqref="I408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10" t="s">
        <v>1017</v>
      </c>
      <c r="B1" s="411"/>
      <c r="C1" s="411"/>
      <c r="D1" s="411"/>
      <c r="E1" s="411"/>
      <c r="F1" s="411"/>
      <c r="G1" s="411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>
        <v>43525</v>
      </c>
      <c r="B380" s="310">
        <v>3493</v>
      </c>
    </row>
    <row r="381" spans="1:2">
      <c r="A381" s="307">
        <v>43528</v>
      </c>
      <c r="B381" s="310">
        <v>3491</v>
      </c>
    </row>
    <row r="382" spans="1:2">
      <c r="A382" s="307">
        <v>43529</v>
      </c>
      <c r="B382" s="310">
        <v>3491</v>
      </c>
    </row>
    <row r="383" spans="1:2">
      <c r="A383" s="307">
        <v>43530</v>
      </c>
      <c r="B383" s="310">
        <v>3489</v>
      </c>
    </row>
    <row r="384" spans="1:2">
      <c r="A384" s="307">
        <v>43531</v>
      </c>
      <c r="B384" s="310">
        <v>3489</v>
      </c>
    </row>
    <row r="385" spans="1:2">
      <c r="A385" s="307">
        <v>43532</v>
      </c>
      <c r="B385" s="310">
        <v>3481</v>
      </c>
    </row>
    <row r="386" spans="1:2">
      <c r="A386" s="307">
        <v>43535</v>
      </c>
      <c r="B386" s="310">
        <v>3480</v>
      </c>
    </row>
    <row r="387" spans="1:2">
      <c r="A387" s="307">
        <v>43536</v>
      </c>
      <c r="B387" s="310">
        <v>3485</v>
      </c>
    </row>
    <row r="388" spans="1:2">
      <c r="A388" s="307">
        <v>43537</v>
      </c>
      <c r="B388" s="310">
        <v>3487</v>
      </c>
    </row>
    <row r="389" spans="1:2">
      <c r="A389" s="307">
        <v>43538</v>
      </c>
      <c r="B389" s="310">
        <v>3489</v>
      </c>
    </row>
    <row r="390" spans="1:2">
      <c r="A390" s="307">
        <v>43539</v>
      </c>
      <c r="B390" s="310">
        <v>3478</v>
      </c>
    </row>
    <row r="391" spans="1:2">
      <c r="A391" s="307">
        <v>43542</v>
      </c>
      <c r="B391" s="310">
        <v>3486</v>
      </c>
    </row>
    <row r="392" spans="1:2">
      <c r="A392" s="307">
        <v>43543</v>
      </c>
      <c r="B392" s="310">
        <v>3485</v>
      </c>
    </row>
    <row r="393" spans="1:2">
      <c r="A393" s="307">
        <v>43549</v>
      </c>
      <c r="B393" s="310">
        <v>3486</v>
      </c>
    </row>
    <row r="394" spans="1:2">
      <c r="A394" s="307">
        <v>43550</v>
      </c>
      <c r="B394" s="310">
        <v>3488</v>
      </c>
    </row>
    <row r="395" spans="1:2">
      <c r="A395" s="307">
        <v>43551</v>
      </c>
      <c r="B395" s="310">
        <v>3484</v>
      </c>
    </row>
    <row r="396" spans="1:2">
      <c r="A396" s="307">
        <v>43552</v>
      </c>
      <c r="B396" s="310">
        <v>3475</v>
      </c>
    </row>
    <row r="397" spans="1:2">
      <c r="A397" s="307">
        <v>43553</v>
      </c>
      <c r="B397" s="310">
        <v>3476</v>
      </c>
    </row>
    <row r="398" spans="1:2">
      <c r="A398" s="307">
        <v>43556</v>
      </c>
      <c r="B398" s="310">
        <v>3489</v>
      </c>
    </row>
    <row r="399" spans="1:2">
      <c r="A399" s="307">
        <v>43557</v>
      </c>
      <c r="B399" s="310">
        <v>3482</v>
      </c>
    </row>
    <row r="400" spans="1:2">
      <c r="A400" s="307">
        <v>43559</v>
      </c>
      <c r="B400" s="310">
        <v>3486</v>
      </c>
    </row>
    <row r="401" spans="1:2">
      <c r="A401" s="307">
        <v>43560</v>
      </c>
      <c r="B401" s="310">
        <v>3483</v>
      </c>
    </row>
    <row r="402" spans="1:2">
      <c r="A402" s="307"/>
      <c r="B402" s="310"/>
    </row>
    <row r="403" spans="1:2">
      <c r="A403" s="307"/>
      <c r="B403" s="310"/>
    </row>
    <row r="404" spans="1:2">
      <c r="A404" s="307"/>
      <c r="B404" s="310"/>
    </row>
    <row r="405" spans="1:2">
      <c r="A405" s="307"/>
      <c r="B405" s="310"/>
    </row>
    <row r="406" spans="1:2">
      <c r="A406" s="307"/>
      <c r="B406" s="310"/>
    </row>
    <row r="407" spans="1:2">
      <c r="A407" s="307"/>
      <c r="B407" s="310"/>
    </row>
    <row r="408" spans="1:2">
      <c r="A408" s="307"/>
      <c r="B408" s="310"/>
    </row>
    <row r="409" spans="1:2">
      <c r="A409" s="307"/>
      <c r="B409" s="310"/>
    </row>
    <row r="410" spans="1:2">
      <c r="A410" s="307"/>
      <c r="B410" s="310"/>
    </row>
    <row r="411" spans="1:2">
      <c r="A411" s="307"/>
      <c r="B411" s="310"/>
    </row>
    <row r="412" spans="1:2">
      <c r="A412" s="307"/>
      <c r="B412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69" activePane="bottomLeft" state="frozen"/>
      <selection pane="bottomLeft" activeCell="I1281" sqref="I1281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400" t="s">
        <v>749</v>
      </c>
      <c r="B1" s="400"/>
      <c r="C1" s="400"/>
      <c r="D1" s="400"/>
      <c r="E1" s="400"/>
      <c r="F1" s="400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401" t="s">
        <v>750</v>
      </c>
      <c r="C3" s="402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6444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78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78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78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>
      <c r="A1264" s="225">
        <v>43536</v>
      </c>
      <c r="B1264" s="47">
        <f t="shared" si="55"/>
        <v>7414.790575526501</v>
      </c>
      <c r="C1264" s="267">
        <v>49805</v>
      </c>
      <c r="D1264" s="47">
        <f t="shared" si="34"/>
        <v>6337.4278423303431</v>
      </c>
      <c r="E1264" s="267">
        <v>6435</v>
      </c>
      <c r="F1264" s="170">
        <f>USD_CNY!B1050</f>
        <v>6.7169800000000004</v>
      </c>
      <c r="G1264" s="162">
        <f t="shared" si="54"/>
        <v>245</v>
      </c>
    </row>
    <row r="1265" spans="1:7">
      <c r="A1265" s="225">
        <v>43537</v>
      </c>
      <c r="B1265" s="47">
        <f t="shared" si="55"/>
        <v>7436.8264378137455</v>
      </c>
      <c r="C1265" s="267">
        <v>49940</v>
      </c>
      <c r="D1265" s="47">
        <f t="shared" si="34"/>
        <v>6356.2619126613217</v>
      </c>
      <c r="E1265" s="267">
        <v>6510</v>
      </c>
      <c r="F1265" s="170">
        <f>USD_CNY!B1051</f>
        <v>6.71523</v>
      </c>
      <c r="G1265" s="162">
        <f t="shared" si="54"/>
        <v>135</v>
      </c>
    </row>
    <row r="1266" spans="1:7">
      <c r="A1266" s="225">
        <v>43538</v>
      </c>
      <c r="B1266" s="47">
        <f t="shared" si="55"/>
        <v>7418.1302618312557</v>
      </c>
      <c r="C1266" s="267">
        <v>49810</v>
      </c>
      <c r="D1266" s="47">
        <f t="shared" si="34"/>
        <v>6340.2822750694495</v>
      </c>
      <c r="E1266" s="267">
        <v>6529</v>
      </c>
      <c r="F1266" s="170">
        <f>USD_CNY!B1052</f>
        <v>6.7146299999999997</v>
      </c>
      <c r="G1266" s="162">
        <f t="shared" si="54"/>
        <v>-130</v>
      </c>
    </row>
    <row r="1267" spans="1:7">
      <c r="A1267" s="225">
        <v>43539</v>
      </c>
      <c r="B1267" s="47">
        <f t="shared" si="55"/>
        <v>7369.1255205234975</v>
      </c>
      <c r="C1267" s="267">
        <v>49550</v>
      </c>
      <c r="D1267" s="47">
        <f t="shared" si="34"/>
        <v>6298.3978807893145</v>
      </c>
      <c r="E1267" s="267">
        <v>6409</v>
      </c>
      <c r="F1267" s="170">
        <f>USD_CNY!B1053</f>
        <v>6.7240000000000002</v>
      </c>
      <c r="G1267" s="162">
        <f t="shared" si="54"/>
        <v>-260</v>
      </c>
    </row>
    <row r="1268" spans="1:7">
      <c r="A1268" s="225">
        <v>43542</v>
      </c>
      <c r="B1268" s="47">
        <f t="shared" si="55"/>
        <v>7463.7761045941706</v>
      </c>
      <c r="C1268" s="267">
        <v>50100</v>
      </c>
      <c r="D1268" s="47">
        <f t="shared" si="34"/>
        <v>6379.2958158924539</v>
      </c>
      <c r="E1268" s="267">
        <v>6410</v>
      </c>
      <c r="F1268" s="170">
        <f>USD_CNY!B1054</f>
        <v>6.7124199999999998</v>
      </c>
      <c r="G1268" s="162">
        <f t="shared" si="54"/>
        <v>550</v>
      </c>
    </row>
    <row r="1269" spans="1:7">
      <c r="A1269" s="225">
        <v>43543</v>
      </c>
      <c r="B1269" s="47">
        <f t="shared" si="55"/>
        <v>7450.2892290104292</v>
      </c>
      <c r="C1269" s="267">
        <v>50050</v>
      </c>
      <c r="D1269" s="47">
        <f t="shared" si="34"/>
        <v>6367.7685718037856</v>
      </c>
      <c r="E1269" s="267">
        <v>6492</v>
      </c>
      <c r="F1269" s="170">
        <f>USD_CNY!B1055</f>
        <v>6.7178599999999999</v>
      </c>
      <c r="G1269" s="162">
        <f t="shared" si="54"/>
        <v>-50</v>
      </c>
    </row>
    <row r="1270" spans="1:7">
      <c r="A1270" s="225">
        <v>43549</v>
      </c>
      <c r="B1270" s="47">
        <f t="shared" si="55"/>
        <v>7346.2862178609284</v>
      </c>
      <c r="C1270" s="267">
        <v>49350</v>
      </c>
      <c r="D1270" s="47">
        <f t="shared" si="34"/>
        <v>6278.8771092828456</v>
      </c>
      <c r="E1270" s="267">
        <v>6375</v>
      </c>
      <c r="F1270" s="170">
        <f>USD_CNY!B1056</f>
        <v>6.7176799999999997</v>
      </c>
      <c r="G1270" s="162">
        <f t="shared" si="54"/>
        <v>-700</v>
      </c>
    </row>
    <row r="1271" spans="1:7">
      <c r="A1271" s="225">
        <v>43550</v>
      </c>
      <c r="B1271" s="47">
        <f t="shared" si="55"/>
        <v>7329.2704545488405</v>
      </c>
      <c r="C1271" s="267">
        <v>49200</v>
      </c>
      <c r="D1271" s="47">
        <f t="shared" si="34"/>
        <v>6264.333721836616</v>
      </c>
      <c r="E1271" s="267">
        <v>6328</v>
      </c>
      <c r="F1271" s="170">
        <f>USD_CNY!B1057</f>
        <v>6.7128100000000002</v>
      </c>
      <c r="G1271" s="162">
        <f t="shared" si="54"/>
        <v>-150</v>
      </c>
    </row>
    <row r="1272" spans="1:7">
      <c r="A1272" s="225">
        <v>43551</v>
      </c>
      <c r="B1272" s="47">
        <f t="shared" si="55"/>
        <v>7338.4288861026453</v>
      </c>
      <c r="C1272" s="267">
        <v>49340</v>
      </c>
      <c r="D1272" s="47">
        <f t="shared" si="34"/>
        <v>6272.1614411133723</v>
      </c>
      <c r="E1272" s="267">
        <v>6361</v>
      </c>
      <c r="F1272" s="170">
        <f>USD_CNY!B1058</f>
        <v>6.7235100000000001</v>
      </c>
      <c r="G1272" s="162">
        <f t="shared" si="54"/>
        <v>140</v>
      </c>
    </row>
    <row r="1273" spans="1:7">
      <c r="A1273" s="225">
        <v>43552</v>
      </c>
      <c r="B1273" s="47">
        <f t="shared" si="55"/>
        <v>7329.1388929705272</v>
      </c>
      <c r="C1273" s="267">
        <v>49380</v>
      </c>
      <c r="D1273" s="47">
        <f t="shared" si="34"/>
        <v>6264.2212760431858</v>
      </c>
      <c r="E1273" s="267">
        <v>6338.5</v>
      </c>
      <c r="F1273" s="170">
        <f>USD_CNY!B1059</f>
        <v>6.7374900000000002</v>
      </c>
      <c r="G1273" s="162">
        <f t="shared" si="54"/>
        <v>40</v>
      </c>
    </row>
    <row r="1274" spans="1:7">
      <c r="A1274" s="225">
        <v>43553</v>
      </c>
      <c r="B1274" s="47">
        <f t="shared" si="55"/>
        <v>7390.2306096476186</v>
      </c>
      <c r="C1274" s="267">
        <v>49765</v>
      </c>
      <c r="D1274" s="47">
        <f t="shared" si="34"/>
        <v>6316.4364185022387</v>
      </c>
      <c r="E1274" s="267">
        <v>6385</v>
      </c>
      <c r="F1274" s="170">
        <f>USD_CNY!B1060</f>
        <v>6.7338899999999997</v>
      </c>
      <c r="G1274" s="162">
        <f t="shared" si="54"/>
        <v>385</v>
      </c>
    </row>
    <row r="1275" spans="1:7">
      <c r="A1275" s="225">
        <v>43556</v>
      </c>
      <c r="B1275" s="47">
        <f t="shared" si="55"/>
        <v>7341.4106241018881</v>
      </c>
      <c r="C1275" s="267">
        <v>49250</v>
      </c>
      <c r="D1275" s="47">
        <f t="shared" si="34"/>
        <v>6274.7099351298193</v>
      </c>
      <c r="E1275" s="267">
        <v>6485</v>
      </c>
      <c r="F1275" s="170">
        <f>USD_CNY!B1061</f>
        <v>6.70852</v>
      </c>
      <c r="G1275" s="162">
        <f t="shared" si="54"/>
        <v>-515</v>
      </c>
    </row>
    <row r="1276" spans="1:7">
      <c r="A1276" s="225">
        <v>43557</v>
      </c>
      <c r="B1276" s="47">
        <f t="shared" si="55"/>
        <v>7310.8960011659356</v>
      </c>
      <c r="C1276" s="267">
        <v>49160</v>
      </c>
      <c r="D1276" s="47">
        <f t="shared" si="34"/>
        <v>6248.6290608255867</v>
      </c>
      <c r="E1276" s="267">
        <v>6498</v>
      </c>
      <c r="F1276" s="170">
        <f>USD_CNY!B1062</f>
        <v>6.7242100000000002</v>
      </c>
      <c r="G1276" s="162">
        <f t="shared" si="54"/>
        <v>-90</v>
      </c>
    </row>
    <row r="1277" spans="1:7">
      <c r="A1277" s="225">
        <v>43559</v>
      </c>
      <c r="B1277" s="47">
        <f t="shared" si="55"/>
        <v>7370.7550819964881</v>
      </c>
      <c r="C1277" s="267">
        <v>49530</v>
      </c>
      <c r="D1277" s="47">
        <f t="shared" si="34"/>
        <v>6299.7906683730671</v>
      </c>
      <c r="E1277" s="267">
        <v>6483</v>
      </c>
      <c r="F1277" s="170">
        <f>USD_CNY!B1063</f>
        <v>6.7198000000000002</v>
      </c>
      <c r="G1277" s="162">
        <f t="shared" si="54"/>
        <v>370</v>
      </c>
    </row>
    <row r="1278" spans="1:7">
      <c r="A1278" s="225">
        <v>43560</v>
      </c>
      <c r="B1278" s="47">
        <f t="shared" si="55"/>
        <v>7379.0127944603028</v>
      </c>
      <c r="C1278" s="267">
        <v>49530</v>
      </c>
      <c r="D1278" s="47">
        <f t="shared" si="34"/>
        <v>6306.8485422737631</v>
      </c>
      <c r="E1278" s="267">
        <v>6444</v>
      </c>
      <c r="F1278" s="170">
        <f>USD_CNY!B1064</f>
        <v>6.7122799999999998</v>
      </c>
      <c r="G1278" s="162">
        <f t="shared" si="54"/>
        <v>0</v>
      </c>
    </row>
    <row r="1279" spans="1:7">
      <c r="A1279" s="46"/>
      <c r="B1279" s="47"/>
      <c r="C1279" s="267"/>
      <c r="D1279" s="47"/>
      <c r="E1279" s="267"/>
      <c r="F1279" s="47"/>
    </row>
    <row r="1280" spans="1:7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68" activePane="bottomLeft" state="frozen"/>
      <selection pane="bottomLeft" activeCell="J1280" sqref="J1280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3" t="s">
        <v>749</v>
      </c>
      <c r="B1" s="403"/>
      <c r="C1" s="403"/>
      <c r="D1" s="403"/>
      <c r="E1" s="403"/>
      <c r="F1" s="403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401" t="s">
        <v>659</v>
      </c>
      <c r="C3" s="402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76" si="50">+IF(F1247=0,"",C1247/F1247)</f>
        <v>2475.7618493941013</v>
      </c>
      <c r="C1247" s="383">
        <v>16800</v>
      </c>
      <c r="D1247" s="47">
        <f t="shared" ref="D1247:D1276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76" si="52"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>
      <c r="A1262" s="225">
        <v>43536</v>
      </c>
      <c r="B1262" s="47">
        <f t="shared" si="50"/>
        <v>2590.4498747949224</v>
      </c>
      <c r="C1262" s="47">
        <v>17400</v>
      </c>
      <c r="D1262" s="47">
        <f t="shared" si="51"/>
        <v>2214.0597220469422</v>
      </c>
      <c r="E1262" s="47">
        <v>2081</v>
      </c>
      <c r="F1262" s="170">
        <f>USD_CNY!B1050</f>
        <v>6.7169800000000004</v>
      </c>
      <c r="G1262" s="162">
        <f t="shared" si="52"/>
        <v>-75</v>
      </c>
    </row>
    <row r="1263" spans="1:7">
      <c r="A1263" s="225">
        <v>43537</v>
      </c>
      <c r="B1263" s="47">
        <f t="shared" si="50"/>
        <v>2598.5707116509784</v>
      </c>
      <c r="C1263" s="47">
        <v>17450</v>
      </c>
      <c r="D1263" s="47">
        <f t="shared" si="51"/>
        <v>2221.0006082486998</v>
      </c>
      <c r="E1263" s="47">
        <v>2070</v>
      </c>
      <c r="F1263" s="170">
        <f>USD_CNY!B1051</f>
        <v>6.71523</v>
      </c>
      <c r="G1263" s="162">
        <f t="shared" si="52"/>
        <v>-50</v>
      </c>
    </row>
    <row r="1264" spans="1:7">
      <c r="A1264" s="225">
        <v>43538</v>
      </c>
      <c r="B1264" s="47">
        <f t="shared" si="50"/>
        <v>2598.8029124464047</v>
      </c>
      <c r="C1264" s="47">
        <v>17450</v>
      </c>
      <c r="D1264" s="47">
        <f t="shared" si="51"/>
        <v>2221.1990704670125</v>
      </c>
      <c r="E1264" s="47">
        <v>2105.5</v>
      </c>
      <c r="F1264" s="170">
        <f>USD_CNY!B1052</f>
        <v>6.7146299999999997</v>
      </c>
      <c r="G1264" s="162">
        <f t="shared" si="52"/>
        <v>50</v>
      </c>
    </row>
    <row r="1265" spans="1:7">
      <c r="A1265" s="225">
        <v>43539</v>
      </c>
      <c r="B1265" s="47">
        <f t="shared" si="50"/>
        <v>2591.4634146341464</v>
      </c>
      <c r="C1265" s="47">
        <v>17425</v>
      </c>
      <c r="D1265" s="47">
        <f t="shared" si="51"/>
        <v>2214.9259954138006</v>
      </c>
      <c r="E1265" s="47">
        <v>2111</v>
      </c>
      <c r="F1265" s="170">
        <f>USD_CNY!B1053</f>
        <v>6.7240000000000002</v>
      </c>
      <c r="G1265" s="162">
        <f t="shared" si="52"/>
        <v>0</v>
      </c>
    </row>
    <row r="1266" spans="1:7">
      <c r="A1266" s="225">
        <v>43542</v>
      </c>
      <c r="B1266" s="47">
        <f t="shared" si="50"/>
        <v>2581.0363475467866</v>
      </c>
      <c r="C1266" s="47">
        <v>17325</v>
      </c>
      <c r="D1266" s="47">
        <f t="shared" si="51"/>
        <v>2206.0139722622107</v>
      </c>
      <c r="E1266" s="47">
        <v>2053.5</v>
      </c>
      <c r="F1266" s="170">
        <f>USD_CNY!B1054</f>
        <v>6.7124199999999998</v>
      </c>
      <c r="G1266" s="162">
        <f t="shared" si="52"/>
        <v>-25</v>
      </c>
    </row>
    <row r="1267" spans="1:7">
      <c r="A1267" s="225">
        <v>43543</v>
      </c>
      <c r="B1267" s="47">
        <f t="shared" si="50"/>
        <v>2552.896309241336</v>
      </c>
      <c r="C1267" s="47">
        <v>17150</v>
      </c>
      <c r="D1267" s="47">
        <f t="shared" si="51"/>
        <v>2181.9626574712274</v>
      </c>
      <c r="E1267" s="47">
        <v>2028</v>
      </c>
      <c r="F1267" s="170">
        <f>USD_CNY!B1055</f>
        <v>6.7178599999999999</v>
      </c>
      <c r="G1267" s="162">
        <f t="shared" si="52"/>
        <v>-100</v>
      </c>
    </row>
    <row r="1268" spans="1:7">
      <c r="A1268" s="225">
        <v>43549</v>
      </c>
      <c r="B1268" s="47">
        <f t="shared" si="50"/>
        <v>2552.964714008408</v>
      </c>
      <c r="C1268" s="47">
        <v>17150</v>
      </c>
      <c r="D1268" s="47">
        <f t="shared" si="51"/>
        <v>2182.0211230841096</v>
      </c>
      <c r="E1268" s="47">
        <v>2020</v>
      </c>
      <c r="F1268" s="170">
        <f>USD_CNY!B1056</f>
        <v>6.7176799999999997</v>
      </c>
      <c r="G1268" s="162">
        <f t="shared" si="52"/>
        <v>-175</v>
      </c>
    </row>
    <row r="1269" spans="1:7">
      <c r="A1269" s="225">
        <v>43550</v>
      </c>
      <c r="B1269" s="47">
        <f t="shared" si="50"/>
        <v>2554.8168352746466</v>
      </c>
      <c r="C1269" s="47">
        <v>17150</v>
      </c>
      <c r="D1269" s="47">
        <f t="shared" si="51"/>
        <v>2183.6041327133735</v>
      </c>
      <c r="E1269" s="47">
        <v>2007.5</v>
      </c>
      <c r="F1269" s="170">
        <f>USD_CNY!B1057</f>
        <v>6.7128100000000002</v>
      </c>
      <c r="G1269" s="162">
        <f t="shared" si="52"/>
        <v>0</v>
      </c>
    </row>
    <row r="1270" spans="1:7">
      <c r="A1270" s="225">
        <v>43551</v>
      </c>
      <c r="B1270" s="47">
        <f t="shared" si="50"/>
        <v>2547.0327254663116</v>
      </c>
      <c r="C1270" s="47">
        <v>17125</v>
      </c>
      <c r="D1270" s="47">
        <f t="shared" si="51"/>
        <v>2176.9510474071039</v>
      </c>
      <c r="E1270" s="47">
        <v>1982</v>
      </c>
      <c r="F1270" s="170">
        <f>USD_CNY!B1058</f>
        <v>6.7235100000000001</v>
      </c>
      <c r="G1270" s="162">
        <f t="shared" si="52"/>
        <v>0</v>
      </c>
    </row>
    <row r="1271" spans="1:7">
      <c r="A1271" s="225">
        <v>43552</v>
      </c>
      <c r="B1271" s="47">
        <f t="shared" si="50"/>
        <v>2530.6160009142868</v>
      </c>
      <c r="C1271" s="47">
        <v>17050</v>
      </c>
      <c r="D1271" s="47">
        <f t="shared" si="51"/>
        <v>2162.9196589010999</v>
      </c>
      <c r="E1271" s="47">
        <v>1978</v>
      </c>
      <c r="F1271" s="170">
        <f>USD_CNY!B1059</f>
        <v>6.7374900000000002</v>
      </c>
      <c r="G1271" s="162">
        <f t="shared" si="52"/>
        <v>-25</v>
      </c>
    </row>
    <row r="1272" spans="1:7">
      <c r="A1272" s="225">
        <v>43553</v>
      </c>
      <c r="B1272" s="47">
        <f t="shared" si="50"/>
        <v>2520.8311986088279</v>
      </c>
      <c r="C1272" s="47">
        <v>16975</v>
      </c>
      <c r="D1272" s="47">
        <f t="shared" si="51"/>
        <v>2154.5565800075456</v>
      </c>
      <c r="E1272" s="47">
        <v>2010</v>
      </c>
      <c r="F1272" s="170">
        <f>USD_CNY!B1060</f>
        <v>6.7338899999999997</v>
      </c>
      <c r="G1272" s="162">
        <f t="shared" si="52"/>
        <v>-75</v>
      </c>
    </row>
    <row r="1273" spans="1:7">
      <c r="A1273" s="225">
        <v>43556</v>
      </c>
      <c r="B1273" s="47">
        <f t="shared" si="50"/>
        <v>2537.8175812250688</v>
      </c>
      <c r="C1273" s="47">
        <v>17025</v>
      </c>
      <c r="D1273" s="47">
        <f t="shared" si="51"/>
        <v>2169.0748557479224</v>
      </c>
      <c r="E1273" s="47">
        <v>2022</v>
      </c>
      <c r="F1273" s="170">
        <f>USD_CNY!B1061</f>
        <v>6.70852</v>
      </c>
      <c r="G1273" s="162">
        <f t="shared" si="52"/>
        <v>-75</v>
      </c>
    </row>
    <row r="1274" spans="1:7">
      <c r="A1274" s="225">
        <v>43557</v>
      </c>
      <c r="B1274" s="47">
        <f t="shared" si="50"/>
        <v>2520.7422135834545</v>
      </c>
      <c r="C1274" s="47">
        <v>16950</v>
      </c>
      <c r="D1274" s="47">
        <f t="shared" si="51"/>
        <v>2154.4805244303029</v>
      </c>
      <c r="E1274" s="47">
        <v>2022</v>
      </c>
      <c r="F1274" s="170">
        <f>USD_CNY!B1062</f>
        <v>6.7242100000000002</v>
      </c>
      <c r="G1274" s="162">
        <f t="shared" si="52"/>
        <v>50</v>
      </c>
    </row>
    <row r="1275" spans="1:7">
      <c r="A1275" s="225">
        <v>43559</v>
      </c>
      <c r="B1275" s="47">
        <f t="shared" si="50"/>
        <v>2518.6761510759247</v>
      </c>
      <c r="C1275" s="47">
        <v>16925</v>
      </c>
      <c r="D1275" s="47">
        <f t="shared" si="51"/>
        <v>2152.7146590392522</v>
      </c>
      <c r="E1275" s="47">
        <v>1985</v>
      </c>
      <c r="F1275" s="170">
        <f>USD_CNY!B1063</f>
        <v>6.7198000000000002</v>
      </c>
      <c r="G1275" s="162">
        <f t="shared" si="52"/>
        <v>-75</v>
      </c>
    </row>
    <row r="1276" spans="1:7">
      <c r="A1276" s="225">
        <v>43560</v>
      </c>
      <c r="B1276" s="47">
        <f t="shared" si="50"/>
        <v>2521.4979112909473</v>
      </c>
      <c r="C1276" s="47">
        <v>16925</v>
      </c>
      <c r="D1276" s="47">
        <f t="shared" si="51"/>
        <v>2155.1264199067928</v>
      </c>
      <c r="E1276" s="47">
        <v>1988</v>
      </c>
      <c r="F1276" s="170">
        <f>USD_CNY!B1064</f>
        <v>6.7122799999999998</v>
      </c>
      <c r="G1276" s="162">
        <f t="shared" si="52"/>
        <v>-25</v>
      </c>
    </row>
    <row r="1277" spans="1:7">
      <c r="A1277" s="201"/>
      <c r="B1277" s="47"/>
      <c r="C1277" s="47"/>
      <c r="D1277" s="47"/>
      <c r="E1277" s="47"/>
      <c r="F1277" s="62"/>
    </row>
    <row r="1278" spans="1:7">
      <c r="A1278" s="201"/>
      <c r="B1278" s="47"/>
      <c r="C1278" s="47"/>
      <c r="D1278" s="47"/>
      <c r="E1278" s="47"/>
      <c r="F1278" s="62"/>
    </row>
    <row r="1279" spans="1:7">
      <c r="A1279" s="201"/>
      <c r="B1279" s="47"/>
      <c r="C1279" s="47"/>
      <c r="D1279" s="47"/>
      <c r="E1279" s="47"/>
      <c r="F1279" s="62"/>
    </row>
    <row r="1280" spans="1:7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66" activePane="bottomLeft" state="frozen"/>
      <selection pane="bottomLeft" activeCell="K1280" sqref="K1280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4" t="s">
        <v>749</v>
      </c>
      <c r="B1" s="404"/>
      <c r="C1" s="404"/>
      <c r="D1" s="404"/>
      <c r="E1" s="404"/>
      <c r="F1" s="404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5" t="s">
        <v>752</v>
      </c>
      <c r="C3" s="406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77" si="40">+IF(F1204=0,"",C1204/F1204)</f>
        <v>502.68342758347438</v>
      </c>
      <c r="C1204" s="257">
        <v>3489</v>
      </c>
      <c r="D1204" s="20">
        <f t="shared" ref="D1204:D1277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77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>
      <c r="A1263" s="225">
        <v>43536</v>
      </c>
      <c r="B1263" s="20">
        <f t="shared" si="40"/>
        <v>539.82593367852814</v>
      </c>
      <c r="C1263" s="257">
        <v>3626</v>
      </c>
      <c r="D1263" s="20">
        <f t="shared" si="41"/>
        <v>461.38968690472495</v>
      </c>
      <c r="E1263" s="20">
        <v>493.83499999999998</v>
      </c>
      <c r="F1263" s="170">
        <f>USD_CNY!B1050</f>
        <v>6.7169800000000004</v>
      </c>
      <c r="G1263" s="184">
        <f t="shared" si="52"/>
        <v>2</v>
      </c>
    </row>
    <row r="1264" spans="1:7">
      <c r="A1264" s="225">
        <v>43537</v>
      </c>
      <c r="B1264" s="20">
        <f t="shared" si="40"/>
        <v>542.2003416115308</v>
      </c>
      <c r="C1264" s="257">
        <v>3641</v>
      </c>
      <c r="D1264" s="20">
        <f t="shared" si="41"/>
        <v>463.41909539447079</v>
      </c>
      <c r="E1264" s="20">
        <v>497.05500000000001</v>
      </c>
      <c r="F1264" s="170">
        <f>USD_CNY!B1051</f>
        <v>6.71523</v>
      </c>
      <c r="G1264" s="184">
        <f t="shared" si="52"/>
        <v>15</v>
      </c>
    </row>
    <row r="1265" spans="1:7">
      <c r="A1265" s="225">
        <v>43538</v>
      </c>
      <c r="B1265" s="20">
        <f t="shared" si="40"/>
        <v>537.48307799536235</v>
      </c>
      <c r="C1265" s="257">
        <v>3609</v>
      </c>
      <c r="D1265" s="20">
        <f t="shared" si="41"/>
        <v>459.3872461498824</v>
      </c>
      <c r="E1265" s="20">
        <v>495.92500000000001</v>
      </c>
      <c r="F1265" s="170">
        <f>USD_CNY!B1052</f>
        <v>6.7146299999999997</v>
      </c>
      <c r="G1265" s="184">
        <f t="shared" si="52"/>
        <v>-32</v>
      </c>
    </row>
    <row r="1266" spans="1:7">
      <c r="A1266" s="225">
        <v>43539</v>
      </c>
      <c r="B1266" s="20">
        <f t="shared" si="40"/>
        <v>532.2724568709101</v>
      </c>
      <c r="C1266" s="257">
        <v>3579</v>
      </c>
      <c r="D1266" s="20">
        <f t="shared" si="41"/>
        <v>454.9337238212907</v>
      </c>
      <c r="E1266" s="20">
        <v>489.98</v>
      </c>
      <c r="F1266" s="170">
        <f>USD_CNY!B1053</f>
        <v>6.7240000000000002</v>
      </c>
      <c r="G1266" s="184">
        <f t="shared" si="52"/>
        <v>-30</v>
      </c>
    </row>
    <row r="1267" spans="1:7">
      <c r="A1267" s="225">
        <v>43542</v>
      </c>
      <c r="B1267" s="20">
        <f t="shared" si="40"/>
        <v>533.48866727648146</v>
      </c>
      <c r="C1267" s="257">
        <v>3581</v>
      </c>
      <c r="D1267" s="20">
        <f t="shared" si="41"/>
        <v>455.97321989442861</v>
      </c>
      <c r="E1267" s="20">
        <v>491.10500000000002</v>
      </c>
      <c r="F1267" s="170">
        <f>USD_CNY!B1054</f>
        <v>6.7124199999999998</v>
      </c>
      <c r="G1267" s="184">
        <f t="shared" si="52"/>
        <v>2</v>
      </c>
    </row>
    <row r="1268" spans="1:7">
      <c r="A1268" s="225">
        <v>43543</v>
      </c>
      <c r="B1268" s="20">
        <f t="shared" si="40"/>
        <v>541.98807358295653</v>
      </c>
      <c r="C1268" s="257">
        <v>3641</v>
      </c>
      <c r="D1268" s="20">
        <f t="shared" si="41"/>
        <v>463.23766972902268</v>
      </c>
      <c r="E1268" s="20">
        <v>494.15499999999997</v>
      </c>
      <c r="F1268" s="170">
        <f>USD_CNY!B1055</f>
        <v>6.7178599999999999</v>
      </c>
      <c r="G1268" s="184">
        <f t="shared" si="52"/>
        <v>60</v>
      </c>
    </row>
    <row r="1269" spans="1:7">
      <c r="A1269" s="225">
        <v>43549</v>
      </c>
      <c r="B1269" s="20">
        <f t="shared" si="40"/>
        <v>548.70133736647176</v>
      </c>
      <c r="C1269" s="257">
        <v>3686</v>
      </c>
      <c r="D1269" s="20">
        <f t="shared" si="41"/>
        <v>468.97550202262545</v>
      </c>
      <c r="E1269" s="20">
        <v>496.08499999999998</v>
      </c>
      <c r="F1269" s="170">
        <f>USD_CNY!B1056</f>
        <v>6.7176799999999997</v>
      </c>
      <c r="G1269" s="184">
        <f t="shared" si="52"/>
        <v>45</v>
      </c>
    </row>
    <row r="1270" spans="1:7">
      <c r="A1270" s="225">
        <v>43550</v>
      </c>
      <c r="B1270" s="20">
        <f t="shared" si="40"/>
        <v>549.54631517948519</v>
      </c>
      <c r="C1270" s="257">
        <v>3689</v>
      </c>
      <c r="D1270" s="20">
        <f t="shared" si="41"/>
        <v>469.69770528161132</v>
      </c>
      <c r="E1270" s="20">
        <v>499.78500000000003</v>
      </c>
      <c r="F1270" s="170">
        <f>USD_CNY!B1057</f>
        <v>6.7128100000000002</v>
      </c>
      <c r="G1270" s="184">
        <f t="shared" si="52"/>
        <v>3</v>
      </c>
    </row>
    <row r="1271" spans="1:7">
      <c r="A1271" s="225">
        <v>43551</v>
      </c>
      <c r="B1271" s="20">
        <f t="shared" si="40"/>
        <v>547.48189561702145</v>
      </c>
      <c r="C1271" s="257">
        <v>3681</v>
      </c>
      <c r="D1271" s="20">
        <f t="shared" si="41"/>
        <v>467.93324411711239</v>
      </c>
      <c r="E1271" s="20">
        <v>496.89</v>
      </c>
      <c r="F1271" s="170">
        <f>USD_CNY!B1058</f>
        <v>6.7235100000000001</v>
      </c>
      <c r="G1271" s="184">
        <f t="shared" si="52"/>
        <v>-8</v>
      </c>
    </row>
    <row r="1272" spans="1:7">
      <c r="A1272" s="225">
        <v>43552</v>
      </c>
      <c r="B1272" s="20">
        <f t="shared" si="40"/>
        <v>540.11211890481468</v>
      </c>
      <c r="C1272" s="257">
        <v>3639</v>
      </c>
      <c r="D1272" s="20">
        <f t="shared" si="41"/>
        <v>461.63428966223478</v>
      </c>
      <c r="E1272" s="20">
        <v>491.42500000000001</v>
      </c>
      <c r="F1272" s="170">
        <f>USD_CNY!B1059</f>
        <v>6.7374900000000002</v>
      </c>
      <c r="G1272" s="184">
        <f t="shared" si="52"/>
        <v>-42</v>
      </c>
    </row>
    <row r="1273" spans="1:7">
      <c r="A1273" s="225">
        <v>43553</v>
      </c>
      <c r="B1273" s="20">
        <f t="shared" si="40"/>
        <v>533.27274428302212</v>
      </c>
      <c r="C1273" s="257">
        <v>3591</v>
      </c>
      <c r="D1273" s="20">
        <f t="shared" si="41"/>
        <v>455.78867032736935</v>
      </c>
      <c r="E1273" s="20">
        <v>483.065</v>
      </c>
      <c r="F1273" s="170">
        <f>USD_CNY!B1060</f>
        <v>6.7338899999999997</v>
      </c>
      <c r="G1273" s="184">
        <f t="shared" si="52"/>
        <v>-48</v>
      </c>
    </row>
    <row r="1274" spans="1:7">
      <c r="A1274" s="225">
        <v>43556</v>
      </c>
      <c r="B1274" s="20">
        <f t="shared" si="40"/>
        <v>524.55683220740195</v>
      </c>
      <c r="C1274" s="257">
        <v>3519</v>
      </c>
      <c r="D1274" s="20">
        <f t="shared" si="41"/>
        <v>448.33917282683933</v>
      </c>
      <c r="E1274" s="20">
        <v>486.92500000000001</v>
      </c>
      <c r="F1274" s="170">
        <f>USD_CNY!B1061</f>
        <v>6.70852</v>
      </c>
      <c r="G1274" s="184">
        <f t="shared" si="52"/>
        <v>-72</v>
      </c>
    </row>
    <row r="1275" spans="1:7">
      <c r="A1275" s="225">
        <v>43557</v>
      </c>
      <c r="B1275" s="20">
        <f t="shared" si="40"/>
        <v>523.63028519335353</v>
      </c>
      <c r="C1275" s="257">
        <v>3521</v>
      </c>
      <c r="D1275" s="20">
        <f t="shared" si="41"/>
        <v>447.5472523020116</v>
      </c>
      <c r="E1275" s="20">
        <v>485.63499999999999</v>
      </c>
      <c r="F1275" s="170">
        <f>USD_CNY!B1062</f>
        <v>6.7242100000000002</v>
      </c>
      <c r="G1275" s="184">
        <f t="shared" si="52"/>
        <v>2</v>
      </c>
    </row>
    <row r="1276" spans="1:7">
      <c r="A1276" s="225">
        <v>43559</v>
      </c>
      <c r="B1276" s="20">
        <f t="shared" si="40"/>
        <v>526.95020685139434</v>
      </c>
      <c r="C1276" s="257">
        <v>3541</v>
      </c>
      <c r="D1276" s="20">
        <f t="shared" si="41"/>
        <v>450.38479218067897</v>
      </c>
      <c r="E1276" s="20">
        <v>486.92500000000001</v>
      </c>
      <c r="F1276" s="170">
        <f>USD_CNY!B1063</f>
        <v>6.7198000000000002</v>
      </c>
      <c r="G1276" s="184">
        <f t="shared" si="52"/>
        <v>20</v>
      </c>
    </row>
    <row r="1277" spans="1:7">
      <c r="A1277" s="225">
        <v>43560</v>
      </c>
      <c r="B1277" s="20">
        <f t="shared" si="40"/>
        <v>527.54056743759202</v>
      </c>
      <c r="C1277" s="257">
        <v>3541</v>
      </c>
      <c r="D1277" s="20">
        <f t="shared" si="41"/>
        <v>450.88937387828378</v>
      </c>
      <c r="E1277" s="20">
        <v>487.565</v>
      </c>
      <c r="F1277" s="170">
        <f>USD_CNY!B1064</f>
        <v>6.7122799999999998</v>
      </c>
      <c r="G1277" s="184">
        <f t="shared" si="52"/>
        <v>0</v>
      </c>
    </row>
    <row r="1278" spans="1:7">
      <c r="A1278" s="224"/>
      <c r="B1278" s="20"/>
      <c r="C1278" s="257"/>
      <c r="D1278" s="20"/>
      <c r="E1278" s="20"/>
      <c r="F1278" s="58"/>
    </row>
    <row r="1279" spans="1:7">
      <c r="A1279" s="224"/>
      <c r="B1279" s="20"/>
      <c r="C1279" s="257"/>
      <c r="D1279" s="20"/>
      <c r="E1279" s="20"/>
      <c r="F1279" s="58"/>
    </row>
    <row r="1280" spans="1:7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74"/>
  <sheetViews>
    <sheetView zoomScale="85" zoomScaleNormal="85" workbookViewId="0">
      <pane ySplit="4" topLeftCell="A1266" activePane="bottomLeft" state="frozen"/>
      <selection pane="bottomLeft" activeCell="H1281" sqref="H1281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7" t="s">
        <v>749</v>
      </c>
      <c r="B1" s="407"/>
      <c r="C1" s="407"/>
      <c r="D1" s="407"/>
      <c r="E1" s="407"/>
      <c r="F1" s="407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2954.1467026196506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74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74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74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  <row r="1260" spans="1:7">
      <c r="A1260" s="225">
        <v>43536</v>
      </c>
      <c r="B1260" s="3">
        <f t="shared" si="40"/>
        <v>3260.3938079315403</v>
      </c>
      <c r="C1260" s="258">
        <v>21900</v>
      </c>
      <c r="D1260" s="3">
        <f t="shared" si="51"/>
        <v>2786.6613743004618</v>
      </c>
      <c r="E1260" s="258">
        <v>2774</v>
      </c>
      <c r="F1260" s="170">
        <f>USD_CNY!B1050</f>
        <v>6.7169800000000004</v>
      </c>
      <c r="G1260" s="184">
        <f t="shared" si="50"/>
        <v>10</v>
      </c>
    </row>
    <row r="1261" spans="1:7">
      <c r="A1261" s="225">
        <v>43537</v>
      </c>
      <c r="B1261" s="3">
        <f t="shared" si="40"/>
        <v>3317.8312581996447</v>
      </c>
      <c r="C1261" s="258">
        <v>22280</v>
      </c>
      <c r="D1261" s="3">
        <f t="shared" si="51"/>
        <v>2835.7532121364488</v>
      </c>
      <c r="E1261" s="258">
        <v>2857</v>
      </c>
      <c r="F1261" s="170">
        <f>USD_CNY!B1051</f>
        <v>6.71523</v>
      </c>
      <c r="G1261" s="184">
        <f t="shared" si="50"/>
        <v>380</v>
      </c>
    </row>
    <row r="1262" spans="1:7">
      <c r="A1262" s="225">
        <v>43538</v>
      </c>
      <c r="B1262" s="3">
        <f t="shared" si="40"/>
        <v>3313.6598740362465</v>
      </c>
      <c r="C1262" s="258">
        <v>22250</v>
      </c>
      <c r="D1262" s="3">
        <f t="shared" si="51"/>
        <v>2832.1879265267066</v>
      </c>
      <c r="E1262" s="258">
        <v>2878</v>
      </c>
      <c r="F1262" s="170">
        <f>USD_CNY!B1052</f>
        <v>6.7146299999999997</v>
      </c>
      <c r="G1262" s="184">
        <f t="shared" si="50"/>
        <v>-30</v>
      </c>
    </row>
    <row r="1263" spans="1:7">
      <c r="A1263" s="225">
        <v>43539</v>
      </c>
      <c r="B1263" s="3">
        <f t="shared" si="40"/>
        <v>3319.4527067221889</v>
      </c>
      <c r="C1263" s="258">
        <v>22320</v>
      </c>
      <c r="D1263" s="3">
        <f t="shared" si="51"/>
        <v>2837.1390655745204</v>
      </c>
      <c r="E1263" s="258">
        <v>2878</v>
      </c>
      <c r="F1263" s="170">
        <f>USD_CNY!B1053</f>
        <v>6.7240000000000002</v>
      </c>
      <c r="G1263" s="184">
        <f t="shared" si="50"/>
        <v>70</v>
      </c>
    </row>
    <row r="1264" spans="1:7">
      <c r="A1264" s="225">
        <v>43542</v>
      </c>
      <c r="B1264" s="3">
        <f t="shared" si="40"/>
        <v>3307.3019864668777</v>
      </c>
      <c r="C1264" s="258">
        <v>22200</v>
      </c>
      <c r="D1264" s="3">
        <f t="shared" si="51"/>
        <v>2826.7538345870753</v>
      </c>
      <c r="E1264" s="258">
        <v>2839</v>
      </c>
      <c r="F1264" s="170">
        <f>USD_CNY!B1054</f>
        <v>6.7124199999999998</v>
      </c>
      <c r="G1264" s="184">
        <f t="shared" si="50"/>
        <v>-120</v>
      </c>
    </row>
    <row r="1265" spans="1:7">
      <c r="A1265" s="225">
        <v>43543</v>
      </c>
      <c r="B1265" s="3">
        <f t="shared" si="40"/>
        <v>3312.0666402693714</v>
      </c>
      <c r="C1265" s="258">
        <v>22250</v>
      </c>
      <c r="D1265" s="3">
        <f t="shared" si="51"/>
        <v>2830.8261882644201</v>
      </c>
      <c r="E1265" s="258">
        <v>2840</v>
      </c>
      <c r="F1265" s="170">
        <f>USD_CNY!B1055</f>
        <v>6.7178599999999999</v>
      </c>
      <c r="G1265" s="184">
        <f t="shared" si="50"/>
        <v>50</v>
      </c>
    </row>
    <row r="1266" spans="1:7">
      <c r="A1266" s="225">
        <v>43549</v>
      </c>
      <c r="B1266" s="3">
        <f t="shared" si="40"/>
        <v>3338.9503519072064</v>
      </c>
      <c r="C1266" s="258">
        <v>22430</v>
      </c>
      <c r="D1266" s="3">
        <f t="shared" si="51"/>
        <v>2853.8037195788093</v>
      </c>
      <c r="E1266" s="258">
        <v>2865</v>
      </c>
      <c r="F1266" s="170">
        <f>USD_CNY!B1056</f>
        <v>6.7176799999999997</v>
      </c>
      <c r="G1266" s="184">
        <f t="shared" si="50"/>
        <v>180</v>
      </c>
    </row>
    <row r="1267" spans="1:7">
      <c r="A1267" s="225">
        <v>43550</v>
      </c>
      <c r="B1267" s="3">
        <f t="shared" si="40"/>
        <v>3377.1252277362237</v>
      </c>
      <c r="C1267" s="258">
        <v>22670</v>
      </c>
      <c r="D1267" s="3">
        <f t="shared" si="51"/>
        <v>2886.4318185779694</v>
      </c>
      <c r="E1267" s="258">
        <v>2839</v>
      </c>
      <c r="F1267" s="170">
        <f>USD_CNY!B1057</f>
        <v>6.7128100000000002</v>
      </c>
      <c r="G1267" s="184">
        <f t="shared" si="50"/>
        <v>240</v>
      </c>
    </row>
    <row r="1268" spans="1:7">
      <c r="A1268" s="225">
        <v>43551</v>
      </c>
      <c r="B1268" s="3">
        <f t="shared" si="40"/>
        <v>3407.4464082004783</v>
      </c>
      <c r="C1268" s="258">
        <v>22910</v>
      </c>
      <c r="D1268" s="3">
        <f t="shared" si="51"/>
        <v>2912.3473574363065</v>
      </c>
      <c r="E1268" s="258">
        <v>2905.5</v>
      </c>
      <c r="F1268" s="170">
        <f>USD_CNY!B1058</f>
        <v>6.7235100000000001</v>
      </c>
      <c r="G1268" s="184">
        <f t="shared" si="50"/>
        <v>240</v>
      </c>
    </row>
    <row r="1269" spans="1:7">
      <c r="A1269" s="225">
        <v>43552</v>
      </c>
      <c r="B1269" s="3">
        <f t="shared" si="40"/>
        <v>3425.6080528505422</v>
      </c>
      <c r="C1269" s="258">
        <v>23080</v>
      </c>
      <c r="D1269" s="3">
        <f t="shared" si="51"/>
        <v>2927.8701306414891</v>
      </c>
      <c r="E1269" s="258">
        <v>2929</v>
      </c>
      <c r="F1269" s="170">
        <f>USD_CNY!B1059</f>
        <v>6.7374900000000002</v>
      </c>
      <c r="G1269" s="184">
        <f t="shared" si="50"/>
        <v>170</v>
      </c>
    </row>
    <row r="1270" spans="1:7">
      <c r="A1270" s="225">
        <v>43553</v>
      </c>
      <c r="B1270" s="3">
        <f t="shared" si="40"/>
        <v>3421.4993116905684</v>
      </c>
      <c r="C1270" s="258">
        <v>23040</v>
      </c>
      <c r="D1270" s="3">
        <f t="shared" si="51"/>
        <v>2924.3583860603153</v>
      </c>
      <c r="E1270" s="258">
        <v>2949</v>
      </c>
      <c r="F1270" s="170">
        <f>USD_CNY!B1060</f>
        <v>6.7338899999999997</v>
      </c>
      <c r="G1270" s="184">
        <f t="shared" si="50"/>
        <v>-40</v>
      </c>
    </row>
    <row r="1271" spans="1:7">
      <c r="A1271" s="225">
        <v>43556</v>
      </c>
      <c r="B1271" s="3">
        <f t="shared" si="40"/>
        <v>3425.4947439971857</v>
      </c>
      <c r="C1271" s="258">
        <v>22980</v>
      </c>
      <c r="D1271" s="3">
        <f t="shared" si="51"/>
        <v>2927.7732854676801</v>
      </c>
      <c r="E1271" s="258">
        <v>3000</v>
      </c>
      <c r="F1271" s="170">
        <f>USD_CNY!B1061</f>
        <v>6.70852</v>
      </c>
      <c r="G1271" s="184">
        <f t="shared" si="50"/>
        <v>-60</v>
      </c>
    </row>
    <row r="1272" spans="1:7">
      <c r="A1272" s="225">
        <v>43557</v>
      </c>
      <c r="B1272" s="3">
        <f t="shared" si="40"/>
        <v>3410.0660151898883</v>
      </c>
      <c r="C1272" s="258">
        <v>22930</v>
      </c>
      <c r="D1272" s="3">
        <f t="shared" si="51"/>
        <v>2914.5863377691353</v>
      </c>
      <c r="E1272" s="258">
        <v>3018</v>
      </c>
      <c r="F1272" s="170">
        <f>USD_CNY!B1062</f>
        <v>6.7242100000000002</v>
      </c>
      <c r="G1272" s="184">
        <f t="shared" si="50"/>
        <v>-50</v>
      </c>
    </row>
    <row r="1273" spans="1:7">
      <c r="A1273" s="225">
        <v>43559</v>
      </c>
      <c r="B1273" s="3">
        <f t="shared" si="40"/>
        <v>3452.4837048721688</v>
      </c>
      <c r="C1273" s="258">
        <v>23200</v>
      </c>
      <c r="D1273" s="3">
        <f t="shared" si="51"/>
        <v>2950.8407733950162</v>
      </c>
      <c r="E1273" s="258">
        <v>2975</v>
      </c>
      <c r="F1273" s="170">
        <f>USD_CNY!B1063</f>
        <v>6.7198000000000002</v>
      </c>
      <c r="G1273" s="184">
        <f t="shared" si="50"/>
        <v>270</v>
      </c>
    </row>
    <row r="1274" spans="1:7">
      <c r="A1274" s="225">
        <v>43560</v>
      </c>
      <c r="B1274" s="3">
        <f t="shared" si="40"/>
        <v>3456.3516420649912</v>
      </c>
      <c r="C1274" s="258">
        <v>23200</v>
      </c>
      <c r="D1274" s="3">
        <f t="shared" si="51"/>
        <v>2954.1467026196506</v>
      </c>
      <c r="E1274" s="258">
        <v>2993</v>
      </c>
      <c r="F1274" s="170">
        <f>USD_CNY!B1064</f>
        <v>6.7122799999999998</v>
      </c>
      <c r="G1274" s="184">
        <f t="shared" si="50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21"/>
  <sheetViews>
    <sheetView zoomScale="115" zoomScaleNormal="115" workbookViewId="0">
      <pane ySplit="5" topLeftCell="A813" activePane="bottomLeft" state="frozen"/>
      <selection pane="bottomLeft" activeCell="G824" sqref="G824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821" si="28">+IF(F731=0,"",C731/F731)</f>
        <v>14764.542141360806</v>
      </c>
      <c r="C731" s="288">
        <v>102900</v>
      </c>
      <c r="D731" s="110">
        <f t="shared" ref="D731:D821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21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  <row r="807" spans="1:7">
      <c r="A807" s="350">
        <v>43536</v>
      </c>
      <c r="B807" s="106">
        <f t="shared" si="28"/>
        <v>15453.373391017987</v>
      </c>
      <c r="C807" s="290">
        <v>103800</v>
      </c>
      <c r="D807" s="106">
        <f t="shared" si="29"/>
        <v>13208.01144531452</v>
      </c>
      <c r="E807" s="290">
        <v>12990</v>
      </c>
      <c r="F807" s="177">
        <f>USD_CNY!B1050</f>
        <v>6.7169800000000004</v>
      </c>
      <c r="G807" s="106">
        <f t="shared" si="43"/>
        <v>-675</v>
      </c>
    </row>
    <row r="808" spans="1:7">
      <c r="A808" s="350">
        <v>43537</v>
      </c>
      <c r="B808" s="106">
        <f t="shared" si="28"/>
        <v>15535.581059770104</v>
      </c>
      <c r="C808" s="290">
        <v>104325</v>
      </c>
      <c r="D808" s="106">
        <f t="shared" si="29"/>
        <v>13278.274410059919</v>
      </c>
      <c r="E808" s="290">
        <v>13150</v>
      </c>
      <c r="F808" s="177">
        <f>USD_CNY!B1051</f>
        <v>6.71523</v>
      </c>
      <c r="G808" s="106">
        <f t="shared" si="43"/>
        <v>525</v>
      </c>
    </row>
    <row r="809" spans="1:7">
      <c r="A809" s="350">
        <v>43538</v>
      </c>
      <c r="B809" s="106">
        <f t="shared" si="28"/>
        <v>15510.906781162925</v>
      </c>
      <c r="C809" s="290">
        <v>104150</v>
      </c>
      <c r="D809" s="106">
        <f t="shared" si="29"/>
        <v>13257.185283045235</v>
      </c>
      <c r="E809" s="290">
        <v>12950</v>
      </c>
      <c r="F809" s="177">
        <f>USD_CNY!B1052</f>
        <v>6.7146299999999997</v>
      </c>
      <c r="G809" s="106">
        <f t="shared" si="43"/>
        <v>-175</v>
      </c>
    </row>
    <row r="810" spans="1:7">
      <c r="A810" s="350">
        <v>43539</v>
      </c>
      <c r="B810" s="106">
        <f t="shared" si="28"/>
        <v>15295.95478881618</v>
      </c>
      <c r="C810" s="290">
        <v>102850</v>
      </c>
      <c r="D810" s="106">
        <f t="shared" si="29"/>
        <v>13073.465631466821</v>
      </c>
      <c r="E810" s="290">
        <v>12930</v>
      </c>
      <c r="F810" s="177">
        <f>USD_CNY!B1053</f>
        <v>6.7240000000000002</v>
      </c>
      <c r="G810" s="106">
        <f t="shared" si="43"/>
        <v>-1300</v>
      </c>
    </row>
    <row r="811" spans="1:7">
      <c r="A811" s="350">
        <v>43542</v>
      </c>
      <c r="B811" s="106">
        <f t="shared" si="28"/>
        <v>15374.484910062243</v>
      </c>
      <c r="C811" s="290">
        <v>103200</v>
      </c>
      <c r="D811" s="106">
        <f t="shared" si="29"/>
        <v>13140.585393215593</v>
      </c>
      <c r="E811" s="290">
        <v>12845</v>
      </c>
      <c r="F811" s="177">
        <f>USD_CNY!B1054</f>
        <v>6.7124199999999998</v>
      </c>
      <c r="G811" s="106">
        <f t="shared" si="43"/>
        <v>350</v>
      </c>
    </row>
    <row r="812" spans="1:7">
      <c r="A812" s="350">
        <v>43543</v>
      </c>
      <c r="B812" s="106">
        <f t="shared" si="28"/>
        <v>15522.056130970279</v>
      </c>
      <c r="C812" s="290">
        <v>104275</v>
      </c>
      <c r="D812" s="106">
        <f t="shared" si="29"/>
        <v>13266.71464185494</v>
      </c>
      <c r="E812" s="290">
        <v>12810</v>
      </c>
      <c r="F812" s="177">
        <f>USD_CNY!B1055</f>
        <v>6.7178599999999999</v>
      </c>
      <c r="G812" s="106">
        <f t="shared" si="43"/>
        <v>1075</v>
      </c>
    </row>
    <row r="813" spans="1:7">
      <c r="A813" s="350">
        <v>43549</v>
      </c>
      <c r="B813" s="106">
        <f t="shared" si="28"/>
        <v>15347.560467304189</v>
      </c>
      <c r="C813" s="290">
        <v>103100</v>
      </c>
      <c r="D813" s="106">
        <f t="shared" si="29"/>
        <v>13117.57304897794</v>
      </c>
      <c r="E813" s="290">
        <v>12930</v>
      </c>
      <c r="F813" s="177">
        <f>USD_CNY!B1056</f>
        <v>6.7176799999999997</v>
      </c>
      <c r="G813" s="106">
        <f t="shared" si="43"/>
        <v>-1175</v>
      </c>
    </row>
    <row r="814" spans="1:7">
      <c r="A814" s="350">
        <v>43550</v>
      </c>
      <c r="B814" s="106">
        <f t="shared" si="28"/>
        <v>15267.078913301582</v>
      </c>
      <c r="C814" s="290">
        <v>102485</v>
      </c>
      <c r="D814" s="106">
        <f t="shared" si="29"/>
        <v>13048.78539598426</v>
      </c>
      <c r="E814" s="290">
        <v>12765</v>
      </c>
      <c r="F814" s="177">
        <f>USD_CNY!B1057</f>
        <v>6.7128100000000002</v>
      </c>
      <c r="G814" s="106">
        <f t="shared" si="43"/>
        <v>-615</v>
      </c>
    </row>
    <row r="815" spans="1:7">
      <c r="A815" s="350">
        <v>43551</v>
      </c>
      <c r="B815" s="106">
        <f t="shared" si="28"/>
        <v>15520.167293571363</v>
      </c>
      <c r="C815" s="290">
        <v>104350</v>
      </c>
      <c r="D815" s="106">
        <f t="shared" si="29"/>
        <v>13265.100250915695</v>
      </c>
      <c r="E815" s="290">
        <v>12850</v>
      </c>
      <c r="F815" s="177">
        <f>USD_CNY!B1058</f>
        <v>6.7235100000000001</v>
      </c>
      <c r="G815" s="106">
        <f t="shared" si="43"/>
        <v>1865</v>
      </c>
    </row>
    <row r="816" spans="1:7">
      <c r="A816" s="350">
        <v>43552</v>
      </c>
      <c r="B816" s="106">
        <f t="shared" si="28"/>
        <v>15384.067360396824</v>
      </c>
      <c r="C816" s="290">
        <v>103650</v>
      </c>
      <c r="D816" s="106">
        <f t="shared" si="29"/>
        <v>13148.775521706688</v>
      </c>
      <c r="E816" s="290">
        <v>13025</v>
      </c>
      <c r="F816" s="177">
        <f>USD_CNY!B1059</f>
        <v>6.7374900000000002</v>
      </c>
      <c r="G816" s="106">
        <f t="shared" si="43"/>
        <v>-700</v>
      </c>
    </row>
    <row r="817" spans="1:7">
      <c r="A817" s="350">
        <v>43553</v>
      </c>
      <c r="B817" s="106">
        <f t="shared" si="28"/>
        <v>15325.465666947337</v>
      </c>
      <c r="C817" s="290">
        <v>103200</v>
      </c>
      <c r="D817" s="106">
        <f t="shared" si="29"/>
        <v>13098.688604228493</v>
      </c>
      <c r="E817" s="290">
        <v>12780</v>
      </c>
      <c r="F817" s="177">
        <f>USD_CNY!B1060</f>
        <v>6.7338899999999997</v>
      </c>
      <c r="G817" s="106">
        <f t="shared" si="43"/>
        <v>-450</v>
      </c>
    </row>
    <row r="818" spans="1:7">
      <c r="A818" s="350">
        <v>43556</v>
      </c>
      <c r="B818" s="106">
        <f t="shared" si="28"/>
        <v>15308.890783660181</v>
      </c>
      <c r="C818" s="290">
        <v>102700</v>
      </c>
      <c r="D818" s="106">
        <f t="shared" si="29"/>
        <v>13084.522037316396</v>
      </c>
      <c r="E818" s="290">
        <v>13015</v>
      </c>
      <c r="F818" s="177">
        <f>USD_CNY!B1061</f>
        <v>6.70852</v>
      </c>
      <c r="G818" s="106">
        <f t="shared" si="43"/>
        <v>-500</v>
      </c>
    </row>
    <row r="819" spans="1:7">
      <c r="A819" s="350">
        <v>43557</v>
      </c>
      <c r="B819" s="106">
        <f t="shared" si="28"/>
        <v>15291.759180632371</v>
      </c>
      <c r="C819" s="290">
        <v>102825</v>
      </c>
      <c r="D819" s="106">
        <f t="shared" si="29"/>
        <v>13069.879641566129</v>
      </c>
      <c r="E819" s="290">
        <v>13155</v>
      </c>
      <c r="F819" s="177">
        <f>USD_CNY!B1062</f>
        <v>6.7242100000000002</v>
      </c>
      <c r="G819" s="106">
        <f t="shared" si="43"/>
        <v>125</v>
      </c>
    </row>
    <row r="820" spans="1:7">
      <c r="A820" s="350">
        <v>43559</v>
      </c>
      <c r="B820" s="106">
        <f t="shared" si="28"/>
        <v>15543.61736956457</v>
      </c>
      <c r="C820" s="290">
        <v>104450</v>
      </c>
      <c r="D820" s="106">
        <f t="shared" si="29"/>
        <v>13285.14305090989</v>
      </c>
      <c r="E820" s="290">
        <v>13200</v>
      </c>
      <c r="F820" s="177">
        <f>USD_CNY!B1063</f>
        <v>6.7198000000000002</v>
      </c>
      <c r="G820" s="106">
        <f t="shared" si="43"/>
        <v>1625</v>
      </c>
    </row>
    <row r="821" spans="1:7">
      <c r="A821" s="350">
        <v>43560</v>
      </c>
      <c r="B821" s="106">
        <f t="shared" si="28"/>
        <v>15561.031423003808</v>
      </c>
      <c r="C821" s="290">
        <v>104450</v>
      </c>
      <c r="D821" s="106">
        <f t="shared" si="29"/>
        <v>13300.026857268213</v>
      </c>
      <c r="E821" s="290">
        <v>13045</v>
      </c>
      <c r="F821" s="177">
        <f>USD_CNY!B1064</f>
        <v>6.7122799999999998</v>
      </c>
      <c r="G821" s="106">
        <f t="shared" si="43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45"/>
  <sheetViews>
    <sheetView workbookViewId="0">
      <pane xSplit="1" ySplit="5" topLeftCell="B144" activePane="bottomRight" state="frozen"/>
      <selection pane="topRight" activeCell="B1" sqref="B1"/>
      <selection pane="bottomLeft" activeCell="A6" sqref="A6"/>
      <selection pane="bottomRight" activeCell="A144" sqref="A144:A145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31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1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31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  <row r="130" spans="1:7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1024</v>
      </c>
      <c r="F130" s="1">
        <f>USD_CNY!B1049</f>
        <v>6.7327599999999999</v>
      </c>
      <c r="G130" s="361">
        <f t="shared" si="34"/>
        <v>-45.5</v>
      </c>
    </row>
    <row r="131" spans="1:7">
      <c r="A131" s="350">
        <v>43536</v>
      </c>
      <c r="B131" s="357">
        <f t="shared" si="36"/>
        <v>298.19948846058793</v>
      </c>
      <c r="C131" s="371">
        <v>2003</v>
      </c>
      <c r="D131" s="357">
        <f t="shared" si="35"/>
        <v>254.87135765862217</v>
      </c>
      <c r="E131" s="1" t="s">
        <v>1024</v>
      </c>
      <c r="F131" s="1">
        <f>USD_CNY!B1050</f>
        <v>6.7169800000000004</v>
      </c>
      <c r="G131" s="361">
        <f t="shared" si="34"/>
        <v>10</v>
      </c>
    </row>
    <row r="132" spans="1:7">
      <c r="A132" s="350">
        <v>43537</v>
      </c>
    </row>
    <row r="133" spans="1:7">
      <c r="A133" s="350">
        <v>43538</v>
      </c>
    </row>
    <row r="134" spans="1:7">
      <c r="A134" s="350">
        <v>43539</v>
      </c>
    </row>
    <row r="135" spans="1:7">
      <c r="A135" s="350">
        <v>43542</v>
      </c>
    </row>
    <row r="136" spans="1:7">
      <c r="A136" s="350">
        <v>43543</v>
      </c>
    </row>
    <row r="137" spans="1:7">
      <c r="A137" s="350">
        <v>43549</v>
      </c>
    </row>
    <row r="138" spans="1:7">
      <c r="A138" s="350">
        <v>43550</v>
      </c>
    </row>
    <row r="139" spans="1:7">
      <c r="A139" s="350">
        <v>43551</v>
      </c>
    </row>
    <row r="140" spans="1:7">
      <c r="A140" s="350">
        <v>43552</v>
      </c>
    </row>
    <row r="141" spans="1:7">
      <c r="A141" s="350">
        <v>43553</v>
      </c>
    </row>
    <row r="142" spans="1:7">
      <c r="A142" s="350">
        <v>43556</v>
      </c>
    </row>
    <row r="143" spans="1:7">
      <c r="A143" s="350">
        <v>43557</v>
      </c>
    </row>
    <row r="144" spans="1:7">
      <c r="A144" s="350">
        <v>43559</v>
      </c>
    </row>
    <row r="145" spans="1:1">
      <c r="A145" s="350">
        <v>43560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4"/>
  <sheetViews>
    <sheetView workbookViewId="0">
      <pane xSplit="1" ySplit="5" topLeftCell="B138" activePane="bottomRight" state="frozen"/>
      <selection pane="topRight" activeCell="B1" sqref="B1"/>
      <selection pane="bottomLeft" activeCell="A6" sqref="A6"/>
      <selection pane="bottomRight" activeCell="J144" sqref="J144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44" si="14">+IF(F54=0,"",C54/F54)</f>
        <v>672.94171664705709</v>
      </c>
      <c r="C54" s="335">
        <v>4690</v>
      </c>
      <c r="D54" s="358">
        <f t="shared" ref="D54:D144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  <row r="130" spans="1:6">
      <c r="A130" s="350">
        <v>43536</v>
      </c>
      <c r="B130" s="357">
        <f t="shared" si="14"/>
        <v>573.9186360537027</v>
      </c>
      <c r="C130" s="388">
        <v>3855</v>
      </c>
      <c r="D130" s="357">
        <f t="shared" si="15"/>
        <v>490.52874876384851</v>
      </c>
      <c r="E130" s="371">
        <v>478</v>
      </c>
      <c r="F130" s="359">
        <f>USD_CNY!B1050</f>
        <v>6.7169800000000004</v>
      </c>
    </row>
    <row r="131" spans="1:6">
      <c r="A131" s="350">
        <v>43537</v>
      </c>
      <c r="B131" s="357">
        <f t="shared" si="14"/>
        <v>575.55735246596169</v>
      </c>
      <c r="C131" s="389">
        <v>3865</v>
      </c>
      <c r="D131" s="357">
        <f t="shared" si="15"/>
        <v>491.92936108201854</v>
      </c>
      <c r="E131" s="371">
        <v>477</v>
      </c>
      <c r="F131" s="359">
        <f>USD_CNY!B1051</f>
        <v>6.71523</v>
      </c>
    </row>
    <row r="132" spans="1:6">
      <c r="A132" s="350">
        <v>43538</v>
      </c>
      <c r="B132" s="357">
        <f t="shared" si="14"/>
        <v>581.56592396006931</v>
      </c>
      <c r="C132" s="389">
        <v>3905</v>
      </c>
      <c r="D132" s="357">
        <f t="shared" si="15"/>
        <v>497.06489227356354</v>
      </c>
      <c r="E132" s="371">
        <v>477</v>
      </c>
      <c r="F132" s="359">
        <f>USD_CNY!B1052</f>
        <v>6.7146299999999997</v>
      </c>
    </row>
    <row r="133" spans="1:6">
      <c r="A133" s="350">
        <v>43539</v>
      </c>
      <c r="B133" s="357">
        <f t="shared" si="14"/>
        <v>580.75550267697793</v>
      </c>
      <c r="C133" s="389">
        <v>3905</v>
      </c>
      <c r="D133" s="357">
        <f t="shared" si="15"/>
        <v>496.37222451023757</v>
      </c>
      <c r="E133" s="371">
        <v>483.5</v>
      </c>
      <c r="F133" s="359">
        <f>USD_CNY!B1053</f>
        <v>6.7240000000000002</v>
      </c>
    </row>
    <row r="134" spans="1:6">
      <c r="A134" s="350">
        <v>43542</v>
      </c>
      <c r="B134" s="357">
        <f t="shared" si="14"/>
        <v>582.50228680565283</v>
      </c>
      <c r="C134" s="389">
        <v>3910</v>
      </c>
      <c r="D134" s="357">
        <f t="shared" si="15"/>
        <v>497.86520239799393</v>
      </c>
      <c r="E134" s="371">
        <v>480</v>
      </c>
      <c r="F134" s="359">
        <f>USD_CNY!B1054</f>
        <v>6.7124199999999998</v>
      </c>
    </row>
    <row r="135" spans="1:6">
      <c r="A135" s="350">
        <v>43543</v>
      </c>
      <c r="B135" s="357">
        <f t="shared" si="14"/>
        <v>587.24057958933349</v>
      </c>
      <c r="C135" s="389">
        <v>3945</v>
      </c>
      <c r="D135" s="357">
        <f t="shared" si="15"/>
        <v>501.91502529002867</v>
      </c>
      <c r="E135" s="371">
        <v>480</v>
      </c>
      <c r="F135" s="359">
        <f>USD_CNY!B1055</f>
        <v>6.7178599999999999</v>
      </c>
    </row>
    <row r="136" spans="1:6">
      <c r="A136" s="350">
        <v>43549</v>
      </c>
      <c r="B136" s="357">
        <f t="shared" si="14"/>
        <v>588.00061926141166</v>
      </c>
      <c r="C136" s="389">
        <v>3950</v>
      </c>
      <c r="D136" s="357">
        <f t="shared" si="15"/>
        <v>502.56463184736043</v>
      </c>
      <c r="E136" s="371">
        <v>476</v>
      </c>
      <c r="F136" s="359">
        <f>USD_CNY!B1056</f>
        <v>6.7176799999999997</v>
      </c>
    </row>
    <row r="137" spans="1:6">
      <c r="A137" s="350">
        <v>43550</v>
      </c>
      <c r="B137" s="357">
        <f t="shared" si="14"/>
        <v>580.9787555435056</v>
      </c>
      <c r="C137" s="389">
        <v>3900</v>
      </c>
      <c r="D137" s="357">
        <f t="shared" si="15"/>
        <v>496.5630389260732</v>
      </c>
      <c r="E137" s="371">
        <v>479</v>
      </c>
      <c r="F137" s="359">
        <f>USD_CNY!B1057</f>
        <v>6.7128100000000002</v>
      </c>
    </row>
    <row r="138" spans="1:6">
      <c r="A138" s="350">
        <v>43551</v>
      </c>
      <c r="B138" s="357">
        <f t="shared" si="14"/>
        <v>578.56684975555925</v>
      </c>
      <c r="C138" s="389">
        <v>3890</v>
      </c>
      <c r="D138" s="357">
        <f t="shared" si="15"/>
        <v>494.50158098765752</v>
      </c>
      <c r="E138" s="371">
        <v>480</v>
      </c>
      <c r="F138" s="359">
        <f>USD_CNY!B1058</f>
        <v>6.7235100000000001</v>
      </c>
    </row>
    <row r="139" spans="1:6">
      <c r="A139" s="350">
        <v>43552</v>
      </c>
      <c r="B139" s="357">
        <f t="shared" si="14"/>
        <v>580.33481311289518</v>
      </c>
      <c r="C139" s="389">
        <v>3910</v>
      </c>
      <c r="D139" s="357">
        <f t="shared" si="15"/>
        <v>496.0126607802523</v>
      </c>
      <c r="E139" s="371">
        <v>479</v>
      </c>
      <c r="F139" s="359">
        <f>USD_CNY!B1059</f>
        <v>6.7374900000000002</v>
      </c>
    </row>
    <row r="140" spans="1:6">
      <c r="A140" s="350">
        <v>43553</v>
      </c>
      <c r="B140" s="357">
        <f t="shared" si="14"/>
        <v>570.24988528176141</v>
      </c>
      <c r="C140" s="389">
        <v>3840</v>
      </c>
      <c r="D140" s="357">
        <f t="shared" si="15"/>
        <v>487.39306434338584</v>
      </c>
      <c r="E140" s="371">
        <v>477</v>
      </c>
      <c r="F140" s="359">
        <f>USD_CNY!B1060</f>
        <v>6.7338899999999997</v>
      </c>
    </row>
    <row r="141" spans="1:6">
      <c r="A141" s="350">
        <v>43556</v>
      </c>
      <c r="B141" s="357">
        <f t="shared" si="14"/>
        <v>572.40643241728424</v>
      </c>
      <c r="C141" s="389">
        <v>3840</v>
      </c>
      <c r="D141" s="357">
        <f t="shared" si="15"/>
        <v>489.2362670233199</v>
      </c>
      <c r="E141" s="371">
        <v>472</v>
      </c>
      <c r="F141" s="359">
        <f>USD_CNY!B1061</f>
        <v>6.70852</v>
      </c>
    </row>
    <row r="142" spans="1:6">
      <c r="A142" s="350">
        <v>43557</v>
      </c>
      <c r="B142" s="357">
        <f t="shared" si="14"/>
        <v>575.53229301285944</v>
      </c>
      <c r="C142" s="389">
        <v>3870</v>
      </c>
      <c r="D142" s="357">
        <f t="shared" si="15"/>
        <v>491.90794274603377</v>
      </c>
      <c r="E142" s="371">
        <v>474</v>
      </c>
      <c r="F142" s="359">
        <f>USD_CNY!B1062</f>
        <v>6.7242100000000002</v>
      </c>
    </row>
    <row r="143" spans="1:6">
      <c r="A143" s="350">
        <v>43559</v>
      </c>
      <c r="B143" s="357">
        <f t="shared" si="14"/>
        <v>592.27953212893237</v>
      </c>
      <c r="C143" s="389">
        <v>3980</v>
      </c>
      <c r="D143" s="357">
        <f t="shared" si="15"/>
        <v>506.22182233242086</v>
      </c>
      <c r="E143" s="371">
        <v>485</v>
      </c>
      <c r="F143" s="359">
        <f>USD_CNY!B1063</f>
        <v>6.7198000000000002</v>
      </c>
    </row>
    <row r="144" spans="1:6">
      <c r="A144" s="350">
        <v>43560</v>
      </c>
      <c r="B144" s="357">
        <f t="shared" si="14"/>
        <v>591.45327668094899</v>
      </c>
      <c r="C144" s="389">
        <v>3970</v>
      </c>
      <c r="D144" s="357">
        <f t="shared" si="15"/>
        <v>505.51562109482825</v>
      </c>
      <c r="E144" s="371">
        <v>485</v>
      </c>
      <c r="F144" s="359">
        <f>USD_CNY!B1064</f>
        <v>6.7122799999999998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2019-04-05T03:40:37Z</dcterms:modified>
</cp:coreProperties>
</file>