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43" i="16"/>
  <c r="D143" s="1"/>
  <c r="F143"/>
  <c r="B820" i="7"/>
  <c r="D820" s="1"/>
  <c r="F820"/>
  <c r="G820"/>
  <c r="B1273" i="5"/>
  <c r="D1273"/>
  <c r="F1273"/>
  <c r="G1273"/>
  <c r="B1276" i="4"/>
  <c r="D1276" s="1"/>
  <c r="F1276"/>
  <c r="G1276"/>
  <c r="B1275" i="3"/>
  <c r="D1275"/>
  <c r="F1275"/>
  <c r="G1275"/>
  <c r="B1277" i="2"/>
  <c r="D1277"/>
  <c r="F1277"/>
  <c r="G1277"/>
  <c r="B142" i="16"/>
  <c r="D142"/>
  <c r="F142"/>
  <c r="B819" i="7"/>
  <c r="D819"/>
  <c r="F819"/>
  <c r="G819"/>
  <c r="B1272" i="5"/>
  <c r="D1272"/>
  <c r="F1272"/>
  <c r="G1272"/>
  <c r="B1275" i="4"/>
  <c r="D1275"/>
  <c r="F1275"/>
  <c r="G1275"/>
  <c r="B1274" i="3"/>
  <c r="D1274"/>
  <c r="F1274"/>
  <c r="G1274"/>
  <c r="B1276" i="2"/>
  <c r="D1276"/>
  <c r="F1276"/>
  <c r="G1276"/>
  <c r="B141" i="16"/>
  <c r="D141"/>
  <c r="F141"/>
  <c r="B818" i="7"/>
  <c r="D818"/>
  <c r="F818"/>
  <c r="G818"/>
  <c r="B1271" i="5"/>
  <c r="D1271"/>
  <c r="F1271"/>
  <c r="G1271"/>
  <c r="B1274" i="4"/>
  <c r="D1274" s="1"/>
  <c r="F1274"/>
  <c r="G1274"/>
  <c r="B1273" i="3"/>
  <c r="D1273" s="1"/>
  <c r="F1273"/>
  <c r="G1273"/>
  <c r="B1275" i="2"/>
  <c r="D1275"/>
  <c r="F1275"/>
  <c r="G1275"/>
  <c r="B140" i="16"/>
  <c r="D140"/>
  <c r="F140"/>
  <c r="B817" i="7"/>
  <c r="D817" s="1"/>
  <c r="F817"/>
  <c r="G817"/>
  <c r="B1270" i="5"/>
  <c r="D1270" s="1"/>
  <c r="F1270"/>
  <c r="G1270"/>
  <c r="B1273" i="4"/>
  <c r="D1273" s="1"/>
  <c r="F1273"/>
  <c r="G1273"/>
  <c r="B1272" i="3"/>
  <c r="D1272" s="1"/>
  <c r="F1272"/>
  <c r="G1272"/>
  <c r="B1274" i="2"/>
  <c r="D1274" s="1"/>
  <c r="F1274"/>
  <c r="G1274"/>
  <c r="B139" i="16"/>
  <c r="D139" s="1"/>
  <c r="F139"/>
  <c r="B816" i="7"/>
  <c r="D816"/>
  <c r="F816"/>
  <c r="G816"/>
  <c r="B1269" i="5"/>
  <c r="D1269"/>
  <c r="F1269"/>
  <c r="G1269"/>
  <c r="B1272" i="4"/>
  <c r="D1272" s="1"/>
  <c r="F1272"/>
  <c r="G1272"/>
  <c r="B1271" i="3"/>
  <c r="D1271"/>
  <c r="F1271"/>
  <c r="G1271"/>
  <c r="B1273" i="2"/>
  <c r="D1273"/>
  <c r="F1273"/>
  <c r="G1273"/>
  <c r="D138" i="16"/>
  <c r="F138"/>
  <c r="B138" s="1"/>
  <c r="B815" i="7"/>
  <c r="D815"/>
  <c r="F815"/>
  <c r="G815"/>
  <c r="B1268" i="5"/>
  <c r="D1268"/>
  <c r="F1268"/>
  <c r="G1268"/>
  <c r="B1271" i="4"/>
  <c r="D1271"/>
  <c r="F1271"/>
  <c r="G1271"/>
  <c r="B1270" i="3"/>
  <c r="D1270" s="1"/>
  <c r="F1270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B136" i="16"/>
  <c r="D136" s="1"/>
  <c r="F136"/>
  <c r="B813" i="7"/>
  <c r="D813" s="1"/>
  <c r="F813"/>
  <c r="G813"/>
  <c r="B1266" i="5"/>
  <c r="D1266" s="1"/>
  <c r="F1266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B1265" i="5"/>
  <c r="D1265" s="1"/>
  <c r="F1265"/>
  <c r="G1265"/>
  <c r="B1268" i="4"/>
  <c r="D1268" s="1"/>
  <c r="F1268"/>
  <c r="G1268"/>
  <c r="B1267" i="3"/>
  <c r="D1267" s="1"/>
  <c r="F1267"/>
  <c r="G1267"/>
  <c r="B1269" i="2"/>
  <c r="D1269" s="1"/>
  <c r="F1269"/>
  <c r="G1269"/>
  <c r="B134" i="16"/>
  <c r="D134" s="1"/>
  <c r="F134"/>
  <c r="F811" i="7"/>
  <c r="B811" s="1"/>
  <c r="D811" s="1"/>
  <c r="G811"/>
  <c r="B1264" i="5"/>
  <c r="D1264" s="1"/>
  <c r="F1264"/>
  <c r="G1264"/>
  <c r="B1267" i="4"/>
  <c r="D1267" s="1"/>
  <c r="F1267"/>
  <c r="G1267"/>
  <c r="B1266" i="3"/>
  <c r="D1266" s="1"/>
  <c r="F1266"/>
  <c r="G1266"/>
  <c r="B1268" i="2"/>
  <c r="D1268" s="1"/>
  <c r="F1268"/>
  <c r="G1268"/>
  <c r="B133" i="16"/>
  <c r="D133" s="1"/>
  <c r="F133"/>
  <c r="B810" i="7"/>
  <c r="D810" s="1"/>
  <c r="F810"/>
  <c r="G810"/>
  <c r="B1263" i="5"/>
  <c r="D1263" s="1"/>
  <c r="F1263"/>
  <c r="G1263"/>
  <c r="B1266" i="4"/>
  <c r="D1266" s="1"/>
  <c r="F1266"/>
  <c r="G1266"/>
  <c r="B1265" i="3"/>
  <c r="D1265" s="1"/>
  <c r="F1265"/>
  <c r="G1265"/>
  <c r="B1267" i="2"/>
  <c r="D1267" s="1"/>
  <c r="F1267"/>
  <c r="G1267"/>
  <c r="B809" i="7"/>
  <c r="D809" s="1"/>
  <c r="F809"/>
  <c r="G809"/>
  <c r="F132" i="16"/>
  <c r="B132" s="1"/>
  <c r="D132" s="1"/>
  <c r="B1262" i="5"/>
  <c r="D1262" s="1"/>
  <c r="F1262"/>
  <c r="G1262"/>
  <c r="B1265" i="4"/>
  <c r="D1265" s="1"/>
  <c r="F1265"/>
  <c r="G1265"/>
  <c r="B1264" i="3"/>
  <c r="D1264" s="1"/>
  <c r="F1264"/>
  <c r="G1264"/>
  <c r="B1266" i="2"/>
  <c r="D1266" s="1"/>
  <c r="F1266"/>
  <c r="G1266"/>
  <c r="B131" i="16"/>
  <c r="D131" s="1"/>
  <c r="F131"/>
  <c r="F808" i="7"/>
  <c r="B808" s="1"/>
  <c r="D808" s="1"/>
  <c r="G808"/>
  <c r="F1261" i="5"/>
  <c r="B1261" s="1"/>
  <c r="D1261" s="1"/>
  <c r="G1261"/>
  <c r="B1264" i="4"/>
  <c r="D1264" s="1"/>
  <c r="F1264"/>
  <c r="G1264"/>
  <c r="B1263" i="3"/>
  <c r="D1263" s="1"/>
  <c r="F1263"/>
  <c r="G1263"/>
  <c r="B1265" i="2"/>
  <c r="D1265" s="1"/>
  <c r="F1265"/>
  <c r="G1265"/>
  <c r="B130" i="16"/>
  <c r="D130" s="1"/>
  <c r="F130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B131" i="15"/>
  <c r="D131" s="1"/>
  <c r="F131"/>
  <c r="G131"/>
  <c r="B129" i="16"/>
  <c r="D129"/>
  <c r="F129"/>
  <c r="B806" i="7"/>
  <c r="D806" s="1"/>
  <c r="F806"/>
  <c r="G806"/>
  <c r="B1259" i="5"/>
  <c r="D1259" s="1"/>
  <c r="F1259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B128" i="16" l="1"/>
  <c r="D128"/>
  <c r="F128"/>
  <c r="B1261" i="4"/>
  <c r="D1261" s="1"/>
  <c r="F126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B1260" i="3"/>
  <c r="D1260" s="1"/>
  <c r="G1260"/>
  <c r="F1260"/>
  <c r="G1262" i="2"/>
  <c r="F1262"/>
  <c r="B1262" s="1"/>
  <c r="D1262" s="1"/>
  <c r="F127" i="16" l="1"/>
  <c r="B127" s="1"/>
  <c r="D127" s="1"/>
  <c r="B804" i="7"/>
  <c r="D804" s="1"/>
  <c r="F804"/>
  <c r="G804"/>
  <c r="B1257" i="5"/>
  <c r="D1257" s="1"/>
  <c r="F1257"/>
  <c r="G1257"/>
  <c r="B1260" i="4"/>
  <c r="D1260" s="1"/>
  <c r="F1260"/>
  <c r="G1260"/>
  <c r="B1259" i="3"/>
  <c r="D1259" s="1"/>
  <c r="F1259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43" i="7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<sst xmlns="http://schemas.openxmlformats.org/spreadsheetml/2006/main" count="4599" uniqueCount="1034">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</sst>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67352448"/>
        <c:axId val="67353984"/>
      </c:areaChart>
      <c:dateAx>
        <c:axId val="6735244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353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735398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3524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99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90484736"/>
        <c:axId val="90486272"/>
      </c:areaChart>
      <c:dateAx>
        <c:axId val="9048473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86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486272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847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99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90505600"/>
        <c:axId val="90507136"/>
      </c:areaChart>
      <c:dateAx>
        <c:axId val="9050560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07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507136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056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82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90551040"/>
        <c:axId val="90552576"/>
      </c:areaChart>
      <c:dateAx>
        <c:axId val="9055104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525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552576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510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90617344"/>
        <c:axId val="90618880"/>
      </c:areaChart>
      <c:dateAx>
        <c:axId val="9061734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6188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61888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173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56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66926464"/>
        <c:axId val="66928000"/>
      </c:areaChart>
      <c:dateAx>
        <c:axId val="6692646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92800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692800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92646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93456256"/>
        <c:axId val="93457792"/>
      </c:areaChart>
      <c:dateAx>
        <c:axId val="93456256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57792"/>
        <c:crosses val="autoZero"/>
        <c:auto val="1"/>
        <c:lblOffset val="100"/>
        <c:baseTimeUnit val="days"/>
      </c:dateAx>
      <c:valAx>
        <c:axId val="93457792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56256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127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93469312"/>
        <c:axId val="93479296"/>
      </c:areaChart>
      <c:dateAx>
        <c:axId val="9346931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79296"/>
        <c:crosses val="autoZero"/>
        <c:auto val="1"/>
        <c:lblOffset val="100"/>
        <c:baseTimeUnit val="days"/>
      </c:dateAx>
      <c:valAx>
        <c:axId val="9347929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69312"/>
        <c:crosses val="autoZero"/>
        <c:crossBetween val="midCat"/>
      </c:valAx>
    </c:plotArea>
    <c:plotVisOnly val="1"/>
    <c:dispBlanksAs val="zero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93523328"/>
        <c:axId val="93525120"/>
      </c:areaChart>
      <c:dateAx>
        <c:axId val="9352332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25120"/>
        <c:crosses val="autoZero"/>
        <c:auto val="1"/>
        <c:lblOffset val="100"/>
        <c:baseTimeUnit val="days"/>
      </c:dateAx>
      <c:valAx>
        <c:axId val="9352512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23328"/>
        <c:crosses val="autoZero"/>
        <c:crossBetween val="midCat"/>
      </c:valAx>
    </c:plotArea>
    <c:plotVisOnly val="1"/>
    <c:dispBlanksAs val="zero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93594752"/>
        <c:axId val="93596288"/>
      </c:areaChart>
      <c:dateAx>
        <c:axId val="935947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96288"/>
        <c:crosses val="autoZero"/>
        <c:auto val="1"/>
        <c:lblOffset val="100"/>
        <c:baseTimeUnit val="days"/>
      </c:dateAx>
      <c:valAx>
        <c:axId val="93596288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94752"/>
        <c:crosses val="autoZero"/>
        <c:crossBetween val="midCat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93628288"/>
        <c:axId val="93629824"/>
      </c:lineChart>
      <c:dateAx>
        <c:axId val="936282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29824"/>
        <c:crosses val="autoZero"/>
        <c:auto val="1"/>
        <c:lblOffset val="100"/>
        <c:baseTimeUnit val="days"/>
      </c:dateAx>
      <c:valAx>
        <c:axId val="936298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2828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84150528"/>
        <c:axId val="84168704"/>
      </c:areaChart>
      <c:dateAx>
        <c:axId val="84150528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6870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41687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505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93642112"/>
        <c:axId val="93992064"/>
      </c:areaChart>
      <c:dateAx>
        <c:axId val="936421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992064"/>
        <c:crosses val="autoZero"/>
        <c:auto val="1"/>
        <c:lblOffset val="100"/>
        <c:baseTimeUnit val="days"/>
      </c:dateAx>
      <c:valAx>
        <c:axId val="9399206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42112"/>
        <c:crosses val="autoZero"/>
        <c:crossBetween val="midCat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94019968"/>
        <c:axId val="94021504"/>
      </c:areaChart>
      <c:dateAx>
        <c:axId val="9401996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021504"/>
        <c:crosses val="autoZero"/>
        <c:auto val="1"/>
        <c:lblOffset val="100"/>
        <c:baseTimeUnit val="days"/>
      </c:dateAx>
      <c:valAx>
        <c:axId val="94021504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19968"/>
        <c:crosses val="autoZero"/>
        <c:crossBetween val="midCat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93721728"/>
        <c:axId val="93723264"/>
      </c:barChart>
      <c:dateAx>
        <c:axId val="9372172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23264"/>
        <c:crosses val="autoZero"/>
        <c:auto val="1"/>
        <c:lblOffset val="100"/>
        <c:baseTimeUnit val="days"/>
      </c:dateAx>
      <c:valAx>
        <c:axId val="937232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2172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95295744"/>
        <c:axId val="95318016"/>
      </c:areaChart>
      <c:dateAx>
        <c:axId val="9529574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5318016"/>
        <c:crosses val="autoZero"/>
        <c:auto val="1"/>
        <c:lblOffset val="100"/>
        <c:baseTimeUnit val="days"/>
      </c:dateAx>
      <c:valAx>
        <c:axId val="95318016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295744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95337472"/>
        <c:axId val="95343360"/>
      </c:areaChart>
      <c:dateAx>
        <c:axId val="9533747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343360"/>
        <c:crosses val="autoZero"/>
        <c:auto val="1"/>
        <c:lblOffset val="100"/>
        <c:baseTimeUnit val="days"/>
      </c:dateAx>
      <c:valAx>
        <c:axId val="95343360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337472"/>
        <c:crosses val="autoZero"/>
        <c:crossBetween val="midCat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96413184"/>
        <c:axId val="96414720"/>
      </c:lineChart>
      <c:catAx>
        <c:axId val="964131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414720"/>
        <c:crosses val="autoZero"/>
        <c:auto val="1"/>
        <c:lblAlgn val="ctr"/>
        <c:lblOffset val="100"/>
      </c:catAx>
      <c:valAx>
        <c:axId val="96414720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41318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96459008"/>
        <c:axId val="96464896"/>
      </c:lineChart>
      <c:dateAx>
        <c:axId val="964590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464896"/>
        <c:crosses val="autoZero"/>
        <c:auto val="1"/>
        <c:lblOffset val="100"/>
        <c:baseTimeUnit val="days"/>
      </c:dateAx>
      <c:valAx>
        <c:axId val="9646489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45900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94055808"/>
        <c:axId val="96494720"/>
      </c:areaChart>
      <c:dateAx>
        <c:axId val="940558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494720"/>
        <c:crosses val="autoZero"/>
        <c:auto val="1"/>
        <c:lblOffset val="100"/>
        <c:baseTimeUnit val="days"/>
      </c:dateAx>
      <c:valAx>
        <c:axId val="96494720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55808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96518528"/>
        <c:axId val="96520064"/>
      </c:areaChart>
      <c:dateAx>
        <c:axId val="965185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520064"/>
        <c:crosses val="autoZero"/>
        <c:auto val="1"/>
        <c:lblOffset val="100"/>
        <c:baseTimeUnit val="days"/>
      </c:dateAx>
      <c:valAx>
        <c:axId val="965200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518528"/>
        <c:crosses val="autoZero"/>
        <c:crossBetween val="midCat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96617600"/>
        <c:axId val="96619136"/>
      </c:lineChart>
      <c:dateAx>
        <c:axId val="966176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619136"/>
        <c:crosses val="autoZero"/>
        <c:auto val="1"/>
        <c:lblOffset val="100"/>
        <c:baseTimeUnit val="days"/>
      </c:dateAx>
      <c:valAx>
        <c:axId val="9661913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61760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558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84183680"/>
        <c:axId val="84193664"/>
      </c:areaChart>
      <c:dateAx>
        <c:axId val="8418368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93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93664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836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96685440"/>
        <c:axId val="96707712"/>
      </c:areaChart>
      <c:dateAx>
        <c:axId val="9668544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6707712"/>
        <c:crosses val="autoZero"/>
        <c:auto val="1"/>
        <c:lblOffset val="100"/>
        <c:baseTimeUnit val="days"/>
      </c:dateAx>
      <c:valAx>
        <c:axId val="9670771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685440"/>
        <c:crosses val="autoZero"/>
        <c:crossBetween val="midCat"/>
      </c:valAx>
    </c:plotArea>
    <c:plotVisOnly val="1"/>
    <c:dispBlanksAs val="zero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96749056"/>
        <c:axId val="96750592"/>
      </c:areaChart>
      <c:dateAx>
        <c:axId val="9674905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750592"/>
        <c:crosses val="autoZero"/>
        <c:auto val="1"/>
        <c:lblOffset val="100"/>
        <c:baseTimeUnit val="days"/>
      </c:dateAx>
      <c:valAx>
        <c:axId val="967505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749056"/>
        <c:crosses val="autoZero"/>
        <c:crossBetween val="midCat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96770304"/>
        <c:axId val="96776192"/>
      </c:lineChart>
      <c:dateAx>
        <c:axId val="967703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776192"/>
        <c:crosses val="autoZero"/>
        <c:auto val="1"/>
        <c:lblOffset val="100"/>
        <c:baseTimeUnit val="days"/>
      </c:dateAx>
      <c:valAx>
        <c:axId val="96776192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77030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7501568"/>
        <c:axId val="97503104"/>
      </c:areaChart>
      <c:dateAx>
        <c:axId val="9750156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503104"/>
        <c:crosses val="autoZero"/>
        <c:auto val="1"/>
        <c:lblOffset val="100"/>
        <c:baseTimeUnit val="days"/>
      </c:dateAx>
      <c:valAx>
        <c:axId val="97503104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01568"/>
        <c:crosses val="autoZero"/>
        <c:crossBetween val="midCat"/>
        <c:minorUnit val="1.0000000000000116E-4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5278592"/>
        <c:axId val="95280128"/>
      </c:areaChart>
      <c:dateAx>
        <c:axId val="952785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280128"/>
        <c:crosses val="autoZero"/>
        <c:auto val="1"/>
        <c:lblOffset val="100"/>
        <c:baseTimeUnit val="days"/>
      </c:dateAx>
      <c:valAx>
        <c:axId val="95280128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278592"/>
        <c:crosses val="autoZero"/>
        <c:crossBetween val="midCat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7094272"/>
        <c:axId val="97096064"/>
      </c:areaChart>
      <c:dateAx>
        <c:axId val="9709427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096064"/>
        <c:crosses val="autoZero"/>
        <c:auto val="1"/>
        <c:lblOffset val="100"/>
        <c:baseTimeUnit val="days"/>
      </c:dateAx>
      <c:valAx>
        <c:axId val="97096064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09427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84200448"/>
        <c:axId val="88490752"/>
      </c:areaChart>
      <c:dateAx>
        <c:axId val="8420044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4907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490752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004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055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88505728"/>
        <c:axId val="88523904"/>
      </c:areaChart>
      <c:dateAx>
        <c:axId val="88505728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523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52390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505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11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8825856"/>
        <c:axId val="88827392"/>
      </c:areaChart>
      <c:catAx>
        <c:axId val="8882585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27392"/>
        <c:crosses val="autoZero"/>
        <c:auto val="1"/>
        <c:lblAlgn val="ctr"/>
        <c:lblOffset val="100"/>
      </c:catAx>
      <c:valAx>
        <c:axId val="888273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258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56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8850816"/>
        <c:axId val="88852352"/>
      </c:areaChart>
      <c:dateAx>
        <c:axId val="8885081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85235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8852352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08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9363968"/>
        <c:axId val="89365504"/>
      </c:lineChart>
      <c:dateAx>
        <c:axId val="89363968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65504"/>
        <c:crosses val="autoZero"/>
        <c:auto val="1"/>
        <c:lblOffset val="100"/>
        <c:baseTimeUnit val="days"/>
      </c:dateAx>
      <c:valAx>
        <c:axId val="8936550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6396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90442752"/>
        <c:axId val="89342720"/>
      </c:lineChart>
      <c:dateAx>
        <c:axId val="90442752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42720"/>
        <c:crosses val="autoZero"/>
        <c:auto val="1"/>
        <c:lblOffset val="100"/>
        <c:baseTimeUnit val="days"/>
      </c:dateAx>
      <c:valAx>
        <c:axId val="893427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42752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O7" sqref="O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3" t="s">
        <v>1018</v>
      </c>
      <c r="B1" s="393"/>
      <c r="C1" s="393"/>
      <c r="D1" s="393"/>
      <c r="E1" s="393"/>
      <c r="F1" s="393"/>
      <c r="G1" s="393"/>
      <c r="H1" s="393"/>
      <c r="I1" s="393"/>
      <c r="J1" s="157"/>
      <c r="K1" s="338"/>
      <c r="L1" s="197"/>
      <c r="M1" s="158"/>
    </row>
    <row r="2" spans="1:13">
      <c r="A2" s="394" t="s">
        <v>21</v>
      </c>
      <c r="B2" s="394"/>
      <c r="C2" s="394"/>
      <c r="D2" s="394"/>
      <c r="E2" s="181">
        <v>43559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49530</v>
      </c>
      <c r="E5" s="328">
        <f>+IF(ISERROR(VLOOKUP($E$2,Cu!$A$5:$H$1642,7,0)),0,VLOOKUP($E$2,Cu!$A$5:$H$1642,7,0))</f>
        <v>370</v>
      </c>
      <c r="F5" s="327" t="s">
        <v>3</v>
      </c>
      <c r="G5" s="326">
        <f>+IF(ISERROR(VLOOKUP($E$2,Cu!$A$5:$H$1642,2,0)),0,VLOOKUP($E$2,Cu!$A$5:$H$1642,2,0))</f>
        <v>7370.7550819964881</v>
      </c>
      <c r="H5" s="326">
        <f>+IF(ISERROR(VLOOKUP($E$2,Cu!$A$5:$H$1642,4,0)),0,VLOOKUP($E$2,Cu!$A$5:$H$1642,4,0))</f>
        <v>6299.7906683730671</v>
      </c>
      <c r="I5" s="326">
        <f>+IF(ISERROR(VLOOKUP($E$2,Cu!$A$5:$H$1999,5,0)),0,VLOOKUP($E$2,Cu!$A$5:$H$1999,5,0))</f>
        <v>6483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16925</v>
      </c>
      <c r="E6" s="328">
        <f>+IF(ISERROR(VLOOKUP($E$2,Pb!$A$5:$H$1987,7,0)),0,VLOOKUP($E$2,Pb!$A$5:$H$1987,7,0))</f>
        <v>-75</v>
      </c>
      <c r="F6" s="327" t="s">
        <v>3</v>
      </c>
      <c r="G6" s="326">
        <f>+IF(ISERROR(VLOOKUP($E$2,Pb!$A$5:$H$1987,2,0)),0,VLOOKUP($E$2,Pb!$A$5:$H$1987,2,0))</f>
        <v>2518.6761510759247</v>
      </c>
      <c r="H6" s="326">
        <f>+IF(ISERROR(VLOOKUP($E$2,Pb!$A$5:$H$1987,4,0)),0,VLOOKUP($E$2,Pb!$A$5:$H$1987,4,0))</f>
        <v>2152.7146590392522</v>
      </c>
      <c r="I6" s="326">
        <f>+IF(ISERROR(VLOOKUP($E$2,Pb!$A$5:$H$1987,5,0)),0,VLOOKUP($E$2,Pb!$A$5:$H$1987,5,0))</f>
        <v>1985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3541</v>
      </c>
      <c r="E7" s="328">
        <f>+IF(ISERROR(VLOOKUP($E$2,Ag!$A$5:$H$1987,7,0)),0,VLOOKUP($E$2,Ag!$A$5:$H$1987,7,0))</f>
        <v>20</v>
      </c>
      <c r="F7" s="327" t="s">
        <v>6</v>
      </c>
      <c r="G7" s="326">
        <f>+IF(ISERROR(VLOOKUP($E$2,Ag!$A$5:$H$1518,2,0)),0,VLOOKUP($E$2,Ag!$A$5:$H$1518,2,0))</f>
        <v>526.95020685139434</v>
      </c>
      <c r="H7" s="326">
        <f>+IF(ISERROR(VLOOKUP($E$2,Ag!$A$5:$H$1518,4,0)),0,VLOOKUP($E$2,Ag!$A$5:$H$1518,4,0))</f>
        <v>450.38479218067897</v>
      </c>
      <c r="I7" s="326">
        <f>+IF(ISERROR(VLOOKUP($E$2,Ag!$A$5:$H$1518,5,0)),0,VLOOKUP($E$2,Ag!$A$5:$H$1518,5,0))</f>
        <v>486.92500000000001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23200</v>
      </c>
      <c r="E8" s="328">
        <f>+IF(ISERROR(VLOOKUP($E$2,Zn!$A$5:$H$2995,7,0)),0,VLOOKUP($E$2,Zn!$A$5:$H$2995,7,0))</f>
        <v>270</v>
      </c>
      <c r="F8" s="327" t="s">
        <v>3</v>
      </c>
      <c r="G8" s="326">
        <f>+IF(ISERROR(VLOOKUP($E$2,Zn!$A$5:$H$2995,2,0)),0,VLOOKUP($E$2,Zn!$A$5:$H$2995,2,0))</f>
        <v>3452.4837048721688</v>
      </c>
      <c r="H8" s="326">
        <f>+IF(ISERROR(VLOOKUP($E$2,Zn!$A$5:$H$2995,4,0)),0,VLOOKUP($E$2,Zn!$A$5:$H$2995,4,0))</f>
        <v>2950.8407733950162</v>
      </c>
      <c r="I8" s="326">
        <f>+IF(ISERROR(VLOOKUP($E$2,Zn!$A$5:$H$2995,5,0)),0,VLOOKUP($E$2,Zn!$A$5:$H$2995,5,0))</f>
        <v>2975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104450</v>
      </c>
      <c r="E9" s="328">
        <f>+IF(ISERROR(VLOOKUP($E$2,Ni!$A$6:$H$2997,7,0)),0,VLOOKUP($E$2,Ni!$A$6:$H$2997,7,0))</f>
        <v>1625</v>
      </c>
      <c r="F9" s="327" t="s">
        <v>3</v>
      </c>
      <c r="G9" s="326">
        <f>+IF(ISERROR(VLOOKUP($E$2,Ni!$A$6:$H$2997,2,0)),0,VLOOKUP($E$2,Ni!$A$6:$H$2997,2,0))</f>
        <v>15543.61736956457</v>
      </c>
      <c r="H9" s="326">
        <f>+IF(ISERROR(VLOOKUP($E$2,Ni!$A$6:$H$2997,4,0)),0,VLOOKUP($E$2,Ni!$A$6:$H$2997,4,0))</f>
        <v>13285.14305090989</v>
      </c>
      <c r="I9" s="326">
        <f>+IF(ISERROR(VLOOKUP($E$2,Ni!$A$6:$H$2997,5,0)),0,VLOOKUP($E$2,Ni!$A$6:$H$2997,5,0))</f>
        <v>13200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3980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592.27953212893237</v>
      </c>
      <c r="H11" s="326">
        <f>+IF(ISERROR(VLOOKUP($E$2,Steel!$A$6:$H$2997,4,0)),0,VLOOKUP($E$2,Steel!$A$6:$H$2997,4,0))</f>
        <v>506.22182233242086</v>
      </c>
      <c r="I11" s="355">
        <f>+IF(ISERROR(VLOOKUP($E$2,Steel!$A$6:$H$2997,5,0)),0,VLOOKUP($E$2,Steel!$A$6:$H$2997,5,0))</f>
        <v>485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43559</v>
      </c>
      <c r="C15" s="182" t="s">
        <v>1002</v>
      </c>
      <c r="D15" s="192">
        <f>+IF(ISERROR(VLOOKUP($E$2,'CNY-VND'!$A$4:$B$500,2,0)),0,VLOOKUP($E$2,'CNY-VND'!$A$4:$B$500,2,0))</f>
        <v>3486</v>
      </c>
      <c r="E15" s="395" t="s">
        <v>1000</v>
      </c>
      <c r="F15" s="395"/>
      <c r="G15" s="395"/>
      <c r="H15" s="395"/>
      <c r="I15" s="395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5" t="s">
        <v>1003</v>
      </c>
      <c r="F16" s="395"/>
      <c r="G16" s="395"/>
      <c r="H16" s="395"/>
      <c r="I16" s="395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6.7198000000000002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6" t="s">
        <v>17</v>
      </c>
      <c r="B18" s="396"/>
      <c r="C18" s="396"/>
      <c r="D18" s="396"/>
      <c r="E18" s="396"/>
      <c r="F18" s="396"/>
      <c r="G18" s="396"/>
      <c r="H18" s="396"/>
      <c r="I18" s="396"/>
    </row>
    <row r="19" spans="1:12" ht="15.75" customHeight="1">
      <c r="A19" s="390" t="s">
        <v>656</v>
      </c>
      <c r="B19" s="391"/>
      <c r="C19" s="390" t="s">
        <v>18</v>
      </c>
      <c r="D19" s="392"/>
      <c r="E19" s="392"/>
      <c r="F19" s="392"/>
      <c r="G19" s="392"/>
      <c r="H19" s="392"/>
      <c r="I19" s="392"/>
    </row>
    <row r="34" spans="1:12" ht="15" customHeight="1">
      <c r="A34" s="397" t="s">
        <v>657</v>
      </c>
      <c r="B34" s="397"/>
      <c r="C34" s="398" t="s">
        <v>4</v>
      </c>
      <c r="D34" s="398"/>
      <c r="E34" s="398"/>
      <c r="F34" s="398"/>
      <c r="G34" s="398"/>
      <c r="H34" s="398"/>
      <c r="I34" s="398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7" t="s">
        <v>705</v>
      </c>
      <c r="B49" s="397"/>
      <c r="C49" s="398" t="s">
        <v>706</v>
      </c>
      <c r="D49" s="398"/>
      <c r="E49" s="398"/>
      <c r="F49" s="398"/>
      <c r="G49" s="398"/>
      <c r="H49" s="398"/>
      <c r="I49" s="398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7" t="s">
        <v>721</v>
      </c>
      <c r="B67" s="397"/>
      <c r="C67" s="398" t="s">
        <v>722</v>
      </c>
      <c r="D67" s="398"/>
      <c r="E67" s="398"/>
      <c r="F67" s="398"/>
      <c r="G67" s="398"/>
      <c r="H67" s="398"/>
      <c r="I67" s="398"/>
    </row>
    <row r="82" spans="1:9">
      <c r="A82" s="397" t="s">
        <v>759</v>
      </c>
      <c r="B82" s="397"/>
      <c r="C82" s="398" t="s">
        <v>760</v>
      </c>
      <c r="D82" s="398"/>
      <c r="E82" s="398"/>
      <c r="F82" s="398"/>
      <c r="G82" s="398"/>
      <c r="H82" s="398"/>
      <c r="I82" s="398"/>
    </row>
    <row r="100" spans="1:9">
      <c r="A100" s="399" t="s">
        <v>1028</v>
      </c>
      <c r="B100" s="399"/>
      <c r="C100" s="399"/>
      <c r="D100" s="399"/>
      <c r="E100" s="399"/>
      <c r="F100" s="399"/>
      <c r="G100" s="399"/>
      <c r="H100" s="399"/>
      <c r="I100" s="399"/>
    </row>
    <row r="115" spans="1:9">
      <c r="A115" s="399" t="s">
        <v>1029</v>
      </c>
      <c r="B115" s="399"/>
      <c r="C115" s="399"/>
      <c r="D115" s="399"/>
      <c r="E115" s="399"/>
      <c r="F115" s="399"/>
      <c r="G115" s="399"/>
      <c r="H115" s="399"/>
      <c r="I115" s="399"/>
    </row>
    <row r="128" spans="1:9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60" activePane="bottomLeft" state="frozen"/>
      <selection pane="bottomLeft" activeCell="G1066" sqref="G106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1033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1033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2">
      <c r="A1057" s="225">
        <v>43550</v>
      </c>
      <c r="B1057" s="341">
        <v>6.7128100000000002</v>
      </c>
    </row>
    <row r="1058" spans="1:2">
      <c r="A1058" s="225">
        <v>43551</v>
      </c>
      <c r="B1058" s="341">
        <v>6.7235100000000001</v>
      </c>
    </row>
    <row r="1059" spans="1:2">
      <c r="A1059" s="225">
        <v>43552</v>
      </c>
      <c r="B1059" s="341">
        <v>6.7374900000000002</v>
      </c>
    </row>
    <row r="1060" spans="1:2">
      <c r="A1060" s="225">
        <v>43553</v>
      </c>
      <c r="B1060" s="341">
        <v>6.7338899999999997</v>
      </c>
    </row>
    <row r="1061" spans="1:2">
      <c r="A1061" s="225">
        <v>43556</v>
      </c>
      <c r="B1061" s="341">
        <v>6.70852</v>
      </c>
    </row>
    <row r="1062" spans="1:2">
      <c r="A1062" s="225">
        <v>43557</v>
      </c>
      <c r="B1062" s="341">
        <v>6.7242100000000002</v>
      </c>
    </row>
    <row r="1063" spans="1:2">
      <c r="A1063" s="225">
        <v>43559</v>
      </c>
      <c r="B1063" s="341">
        <v>6.7198000000000002</v>
      </c>
    </row>
    <row r="1064" spans="1:2">
      <c r="A1064" s="125"/>
    </row>
    <row r="1065" spans="1:2">
      <c r="A1065" s="125"/>
    </row>
    <row r="1066" spans="1:2">
      <c r="A1066" s="125"/>
    </row>
    <row r="1067" spans="1:2">
      <c r="A1067" s="125"/>
    </row>
    <row r="1068" spans="1:2">
      <c r="A1068" s="125"/>
    </row>
    <row r="1069" spans="1:2">
      <c r="A1069" s="125"/>
    </row>
    <row r="1070" spans="1:2">
      <c r="A1070" s="125"/>
    </row>
    <row r="1071" spans="1:2">
      <c r="A1071" s="125"/>
    </row>
    <row r="1072" spans="1:2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29" activePane="bottomLeft" state="frozen"/>
      <selection pane="bottomLeft" activeCell="D543" sqref="D543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2"/>
  <sheetViews>
    <sheetView workbookViewId="0">
      <pane ySplit="3" topLeftCell="A393" activePane="bottomLeft" state="frozen"/>
      <selection pane="bottomLeft" activeCell="G401" sqref="G401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/>
      <c r="B401" s="310"/>
    </row>
    <row r="402" spans="1:2">
      <c r="A402" s="307"/>
      <c r="B402" s="310"/>
    </row>
    <row r="403" spans="1:2">
      <c r="A403" s="307"/>
      <c r="B403" s="310"/>
    </row>
    <row r="404" spans="1:2">
      <c r="A404" s="307"/>
      <c r="B404" s="310"/>
    </row>
    <row r="405" spans="1:2">
      <c r="A405" s="307"/>
      <c r="B405" s="310"/>
    </row>
    <row r="406" spans="1:2">
      <c r="A406" s="307"/>
      <c r="B406" s="310"/>
    </row>
    <row r="407" spans="1:2">
      <c r="A407" s="307"/>
      <c r="B407" s="310"/>
    </row>
    <row r="408" spans="1:2">
      <c r="A408" s="307"/>
      <c r="B408" s="310"/>
    </row>
    <row r="409" spans="1:2">
      <c r="A409" s="307"/>
      <c r="B409" s="310"/>
    </row>
    <row r="410" spans="1:2">
      <c r="A410" s="307"/>
      <c r="B410" s="310"/>
    </row>
    <row r="411" spans="1:2">
      <c r="A411" s="307"/>
      <c r="B411" s="310"/>
    </row>
    <row r="412" spans="1:2">
      <c r="A412" s="307"/>
      <c r="B412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69" activePane="bottomLeft" state="frozen"/>
      <selection pane="bottomLeft" activeCell="E1277" sqref="E1277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6483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7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7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77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46"/>
      <c r="B1278" s="47"/>
      <c r="C1278" s="267"/>
      <c r="D1278" s="47"/>
      <c r="E1278" s="267"/>
      <c r="F1278" s="47"/>
    </row>
    <row r="1279" spans="1:7">
      <c r="A1279" s="46"/>
      <c r="B1279" s="47"/>
      <c r="C1279" s="267"/>
      <c r="D1279" s="47"/>
      <c r="E1279" s="267"/>
      <c r="F1279" s="47"/>
    </row>
    <row r="1280" spans="1:7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68" activePane="bottomLeft" state="frozen"/>
      <selection pane="bottomLeft" activeCell="I1278" sqref="I1278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75" si="50">+IF(F1247=0,"",C1247/F1247)</f>
        <v>2475.7618493941013</v>
      </c>
      <c r="C1247" s="383">
        <v>16800</v>
      </c>
      <c r="D1247" s="47">
        <f t="shared" ref="D1247:D1275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5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01"/>
      <c r="B1276" s="47"/>
      <c r="C1276" s="47"/>
      <c r="D1276" s="47"/>
      <c r="E1276" s="47"/>
      <c r="F1276" s="62"/>
    </row>
    <row r="1277" spans="1:7">
      <c r="A1277" s="201"/>
      <c r="B1277" s="47"/>
      <c r="C1277" s="47"/>
      <c r="D1277" s="47"/>
      <c r="E1277" s="47"/>
      <c r="F1277" s="62"/>
    </row>
    <row r="1278" spans="1:7">
      <c r="A1278" s="201"/>
      <c r="B1278" s="47"/>
      <c r="C1278" s="47"/>
      <c r="D1278" s="47"/>
      <c r="E1278" s="47"/>
      <c r="F1278" s="62"/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66" activePane="bottomLeft" state="frozen"/>
      <selection pane="bottomLeft" activeCell="J1279" sqref="J1279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76" si="40">+IF(F1204=0,"",C1204/F1204)</f>
        <v>502.68342758347438</v>
      </c>
      <c r="C1204" s="257">
        <v>3489</v>
      </c>
      <c r="D1204" s="20">
        <f t="shared" ref="D1204:D1276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6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4"/>
      <c r="B1277" s="20"/>
      <c r="C1277" s="257"/>
      <c r="D1277" s="20"/>
      <c r="E1277" s="20"/>
      <c r="F1277" s="58"/>
    </row>
    <row r="1278" spans="1:7">
      <c r="A1278" s="224"/>
      <c r="B1278" s="20"/>
      <c r="C1278" s="257"/>
      <c r="D1278" s="20"/>
      <c r="E1278" s="20"/>
      <c r="F1278" s="58"/>
    </row>
    <row r="1279" spans="1:7">
      <c r="A1279" s="224"/>
      <c r="B1279" s="20"/>
      <c r="C1279" s="257"/>
      <c r="D1279" s="20"/>
      <c r="E1279" s="20"/>
      <c r="F1279" s="58"/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3"/>
  <sheetViews>
    <sheetView zoomScale="85" zoomScaleNormal="85" workbookViewId="0">
      <pane ySplit="4" topLeftCell="A1266" activePane="bottomLeft" state="frozen"/>
      <selection pane="bottomLeft" activeCell="K1279" sqref="K1279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2950.8407733950162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73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73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73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0"/>
  <sheetViews>
    <sheetView zoomScale="115" zoomScaleNormal="115" workbookViewId="0">
      <pane ySplit="5" topLeftCell="A813" activePane="bottomLeft" state="frozen"/>
      <selection pane="bottomLeft" activeCell="G824" sqref="G824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20" si="28">+IF(F731=0,"",C731/F731)</f>
        <v>14764.542141360806</v>
      </c>
      <c r="C731" s="288">
        <v>102900</v>
      </c>
      <c r="D731" s="110">
        <f t="shared" ref="D731:D820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20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4"/>
  <sheetViews>
    <sheetView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H141" sqref="H141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>
      <pane xSplit="1" ySplit="5" topLeftCell="B138" activePane="bottomRight" state="frozen"/>
      <selection pane="topRight" activeCell="B1" sqref="B1"/>
      <selection pane="bottomLeft" activeCell="A6" sqref="A6"/>
      <selection pane="bottomRight" activeCell="C144" sqref="C144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43" si="14">+IF(F54=0,"",C54/F54)</f>
        <v>672.94171664705709</v>
      </c>
      <c r="C54" s="335">
        <v>4690</v>
      </c>
      <c r="D54" s="358">
        <f t="shared" ref="D54:D14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2019-04-04T03:39:42Z</dcterms:modified>
</cp:coreProperties>
</file>