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 activeTab="7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42" i="16"/>
  <c r="D142"/>
  <c r="F142"/>
  <c r="B819" i="7"/>
  <c r="D819"/>
  <c r="F819"/>
  <c r="G819"/>
  <c r="B1272" i="5"/>
  <c r="D1272"/>
  <c r="F1272"/>
  <c r="G1272"/>
  <c r="B1275" i="4"/>
  <c r="D1275"/>
  <c r="F1275"/>
  <c r="G1275"/>
  <c r="B1274" i="3"/>
  <c r="D1274"/>
  <c r="F1274"/>
  <c r="G1274"/>
  <c r="B1276" i="2"/>
  <c r="D1276"/>
  <c r="F1276"/>
  <c r="G1276"/>
  <c r="B141" i="16"/>
  <c r="D141"/>
  <c r="F141"/>
  <c r="B818" i="7"/>
  <c r="D818"/>
  <c r="F818"/>
  <c r="G818"/>
  <c r="B1271" i="5"/>
  <c r="D1271"/>
  <c r="F1271"/>
  <c r="G1271"/>
  <c r="B1274" i="4"/>
  <c r="D1274" s="1"/>
  <c r="F1274"/>
  <c r="G1274"/>
  <c r="B1273" i="3"/>
  <c r="D1273" s="1"/>
  <c r="F1273"/>
  <c r="G1273"/>
  <c r="B1275" i="2"/>
  <c r="D1275"/>
  <c r="F1275"/>
  <c r="G1275"/>
  <c r="B140" i="16"/>
  <c r="D140"/>
  <c r="F140"/>
  <c r="B817" i="7"/>
  <c r="D817" s="1"/>
  <c r="F817"/>
  <c r="G817"/>
  <c r="B1270" i="5"/>
  <c r="D1270" s="1"/>
  <c r="F1270"/>
  <c r="G1270"/>
  <c r="B1273" i="4"/>
  <c r="D1273" s="1"/>
  <c r="F1273"/>
  <c r="G1273"/>
  <c r="B1272" i="3"/>
  <c r="D1272" s="1"/>
  <c r="F1272"/>
  <c r="G1272"/>
  <c r="B1274" i="2"/>
  <c r="D1274" s="1"/>
  <c r="F1274"/>
  <c r="G1274"/>
  <c r="B139" i="16"/>
  <c r="D139" s="1"/>
  <c r="F139"/>
  <c r="B816" i="7"/>
  <c r="D816"/>
  <c r="F816"/>
  <c r="G816"/>
  <c r="B1269" i="5"/>
  <c r="D1269"/>
  <c r="F1269"/>
  <c r="G1269"/>
  <c r="B1272" i="4"/>
  <c r="D1272" s="1"/>
  <c r="F1272"/>
  <c r="G1272"/>
  <c r="B1271" i="3"/>
  <c r="D1271"/>
  <c r="F1271"/>
  <c r="G1271"/>
  <c r="B1273" i="2"/>
  <c r="D1273"/>
  <c r="F1273"/>
  <c r="G1273"/>
  <c r="D138" i="16"/>
  <c r="F138"/>
  <c r="B138" s="1"/>
  <c r="B815" i="7"/>
  <c r="D815"/>
  <c r="F815"/>
  <c r="G815"/>
  <c r="B1268" i="5"/>
  <c r="D1268"/>
  <c r="F1268"/>
  <c r="G1268"/>
  <c r="B1271" i="4"/>
  <c r="D1271"/>
  <c r="F1271"/>
  <c r="G1271"/>
  <c r="B1270" i="3"/>
  <c r="D1270" s="1"/>
  <c r="F1270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B1271" i="2"/>
  <c r="D1271" s="1"/>
  <c r="F1271"/>
  <c r="G1271"/>
  <c r="B136" i="16"/>
  <c r="D136" s="1"/>
  <c r="F136"/>
  <c r="B813" i="7"/>
  <c r="D813" s="1"/>
  <c r="F813"/>
  <c r="G813"/>
  <c r="B1266" i="5"/>
  <c r="D1266" s="1"/>
  <c r="F1266"/>
  <c r="G1266"/>
  <c r="B1269" i="4"/>
  <c r="D1269" s="1"/>
  <c r="F1269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B1265" i="5"/>
  <c r="D1265" s="1"/>
  <c r="F1265"/>
  <c r="G1265"/>
  <c r="B1268" i="4"/>
  <c r="D1268" s="1"/>
  <c r="F1268"/>
  <c r="G1268"/>
  <c r="B1267" i="3"/>
  <c r="D1267" s="1"/>
  <c r="F1267"/>
  <c r="G1267"/>
  <c r="B1269" i="2"/>
  <c r="D1269" s="1"/>
  <c r="F1269"/>
  <c r="G1269"/>
  <c r="B134" i="16"/>
  <c r="D134" s="1"/>
  <c r="F134"/>
  <c r="F811" i="7"/>
  <c r="B811" s="1"/>
  <c r="D811" s="1"/>
  <c r="G811"/>
  <c r="B1264" i="5"/>
  <c r="D1264" s="1"/>
  <c r="F1264"/>
  <c r="G1264"/>
  <c r="B1267" i="4"/>
  <c r="D1267" s="1"/>
  <c r="F1267"/>
  <c r="G1267"/>
  <c r="B1266" i="3"/>
  <c r="D1266" s="1"/>
  <c r="F1266"/>
  <c r="G1266"/>
  <c r="B1268" i="2"/>
  <c r="D1268" s="1"/>
  <c r="F1268"/>
  <c r="G1268"/>
  <c r="B133" i="16"/>
  <c r="D133" s="1"/>
  <c r="F133"/>
  <c r="B810" i="7"/>
  <c r="D810" s="1"/>
  <c r="F810"/>
  <c r="G810"/>
  <c r="B1263" i="5"/>
  <c r="D1263" s="1"/>
  <c r="F1263"/>
  <c r="G1263"/>
  <c r="B1266" i="4"/>
  <c r="D1266" s="1"/>
  <c r="F1266"/>
  <c r="G1266"/>
  <c r="B1265" i="3"/>
  <c r="D1265" s="1"/>
  <c r="F1265"/>
  <c r="G1265"/>
  <c r="B1267" i="2"/>
  <c r="D1267" s="1"/>
  <c r="F1267"/>
  <c r="G1267"/>
  <c r="B809" i="7"/>
  <c r="D809" s="1"/>
  <c r="F809"/>
  <c r="G809"/>
  <c r="F132" i="16"/>
  <c r="B132" s="1"/>
  <c r="D132" s="1"/>
  <c r="B1262" i="5"/>
  <c r="D1262" s="1"/>
  <c r="F1262"/>
  <c r="G1262"/>
  <c r="B1265" i="4"/>
  <c r="D1265" s="1"/>
  <c r="F1265"/>
  <c r="G1265"/>
  <c r="B1264" i="3"/>
  <c r="D1264" s="1"/>
  <c r="F1264"/>
  <c r="G1264"/>
  <c r="B1266" i="2"/>
  <c r="D1266" s="1"/>
  <c r="F1266"/>
  <c r="G1266"/>
  <c r="B131" i="16"/>
  <c r="D131" s="1"/>
  <c r="F131"/>
  <c r="F808" i="7"/>
  <c r="B808" s="1"/>
  <c r="D808" s="1"/>
  <c r="G808"/>
  <c r="F1261" i="5"/>
  <c r="B1261" s="1"/>
  <c r="D1261" s="1"/>
  <c r="G1261"/>
  <c r="B1264" i="4"/>
  <c r="D1264" s="1"/>
  <c r="F1264"/>
  <c r="G1264"/>
  <c r="B1263" i="3"/>
  <c r="D1263" s="1"/>
  <c r="F1263"/>
  <c r="G1263"/>
  <c r="B1265" i="2"/>
  <c r="D1265" s="1"/>
  <c r="F1265"/>
  <c r="G1265"/>
  <c r="B130" i="16"/>
  <c r="D130" s="1"/>
  <c r="F130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B131" i="15"/>
  <c r="D131" s="1"/>
  <c r="F131"/>
  <c r="G131"/>
  <c r="B129" i="16"/>
  <c r="D129"/>
  <c r="F129"/>
  <c r="B806" i="7"/>
  <c r="D806" s="1"/>
  <c r="F806"/>
  <c r="G806"/>
  <c r="B1259" i="5"/>
  <c r="D1259" s="1"/>
  <c r="F1259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B128" i="16" l="1"/>
  <c r="D128"/>
  <c r="F128"/>
  <c r="B1261" i="4"/>
  <c r="D1261" s="1"/>
  <c r="F126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B1260" i="3"/>
  <c r="D1260" s="1"/>
  <c r="G1260"/>
  <c r="F1260"/>
  <c r="G1262" i="2"/>
  <c r="F1262"/>
  <c r="B1262" s="1"/>
  <c r="D1262" s="1"/>
  <c r="F127" i="16" l="1"/>
  <c r="B127" s="1"/>
  <c r="D127" s="1"/>
  <c r="B804" i="7"/>
  <c r="D804" s="1"/>
  <c r="F804"/>
  <c r="G804"/>
  <c r="B1257" i="5"/>
  <c r="D1257" s="1"/>
  <c r="F1257"/>
  <c r="G1257"/>
  <c r="B1260" i="4"/>
  <c r="D1260" s="1"/>
  <c r="F1260"/>
  <c r="G1260"/>
  <c r="B1259" i="3"/>
  <c r="D1259" s="1"/>
  <c r="F1259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B125" i="16"/>
  <c r="D125" s="1"/>
  <c r="F125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G795"/>
  <c r="B795"/>
  <c r="D795" s="1"/>
  <c r="F1248" i="5"/>
  <c r="B1248" s="1"/>
  <c r="D1248" s="1"/>
  <c r="G1248"/>
  <c r="F1251" i="4"/>
  <c r="G1251"/>
  <c r="B1250" i="3"/>
  <c r="D1250" s="1"/>
  <c r="F1250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1"/>
  <c r="D964"/>
  <c r="D872" i="2"/>
  <c r="D443" i="7"/>
  <c r="D462"/>
  <c r="D464"/>
  <c r="D465"/>
  <c r="D481"/>
  <c r="D491"/>
  <c r="D501"/>
  <c r="D505"/>
  <c r="D510"/>
  <c r="D516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1"/>
  <c r="D1006"/>
  <c r="D1013"/>
  <c r="D1015"/>
  <c r="D1020"/>
  <c r="D1022"/>
  <c r="D1023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<sst xmlns="http://schemas.openxmlformats.org/spreadsheetml/2006/main" count="4599" uniqueCount="1034">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</sst>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73303936"/>
        <c:axId val="73305472"/>
      </c:areaChart>
      <c:dateAx>
        <c:axId val="7330393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3054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330547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3039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22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77570048"/>
        <c:axId val="77571584"/>
      </c:areaChart>
      <c:dateAx>
        <c:axId val="7757004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5715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7571584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5700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59934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77590912"/>
        <c:axId val="77592448"/>
      </c:areaChart>
      <c:dateAx>
        <c:axId val="7759091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592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7592448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5909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81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77640448"/>
        <c:axId val="77641984"/>
      </c:areaChart>
      <c:dateAx>
        <c:axId val="7764044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641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7641984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6404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81966592"/>
        <c:axId val="81968128"/>
      </c:areaChart>
      <c:dateAx>
        <c:axId val="8196659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9681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96812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665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8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81995648"/>
        <c:axId val="81997184"/>
      </c:areaChart>
      <c:dateAx>
        <c:axId val="8199564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99718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1997184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956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2450304"/>
        <c:axId val="82451840"/>
      </c:areaChart>
      <c:dateAx>
        <c:axId val="82450304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451840"/>
        <c:crosses val="autoZero"/>
        <c:auto val="1"/>
        <c:lblOffset val="100"/>
        <c:baseTimeUnit val="days"/>
      </c:dateAx>
      <c:valAx>
        <c:axId val="82451840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50304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113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2463360"/>
        <c:axId val="82473344"/>
      </c:areaChart>
      <c:dateAx>
        <c:axId val="8246336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73344"/>
        <c:crosses val="autoZero"/>
        <c:auto val="1"/>
        <c:lblOffset val="100"/>
        <c:baseTimeUnit val="days"/>
      </c:dateAx>
      <c:valAx>
        <c:axId val="8247334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63360"/>
        <c:crosses val="autoZero"/>
        <c:crossBetween val="midCat"/>
      </c:valAx>
    </c:plotArea>
    <c:plotVisOnly val="1"/>
    <c:dispBlanksAs val="zero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2509184"/>
        <c:axId val="82515072"/>
      </c:areaChart>
      <c:dateAx>
        <c:axId val="8250918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515072"/>
        <c:crosses val="autoZero"/>
        <c:auto val="1"/>
        <c:lblOffset val="100"/>
        <c:baseTimeUnit val="days"/>
      </c:dateAx>
      <c:valAx>
        <c:axId val="8251507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509184"/>
        <c:crosses val="autoZero"/>
        <c:crossBetween val="midCat"/>
      </c:valAx>
    </c:plotArea>
    <c:plotVisOnly val="1"/>
    <c:dispBlanksAs val="zero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2576512"/>
        <c:axId val="82578048"/>
      </c:areaChart>
      <c:dateAx>
        <c:axId val="8257651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578048"/>
        <c:crosses val="autoZero"/>
        <c:auto val="1"/>
        <c:lblOffset val="100"/>
        <c:baseTimeUnit val="days"/>
      </c:dateAx>
      <c:valAx>
        <c:axId val="82578048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576512"/>
        <c:crosses val="autoZero"/>
        <c:crossBetween val="midCat"/>
      </c:valAx>
    </c:plotArea>
    <c:plotVisOnly val="1"/>
    <c:dispBlanksAs val="zero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2610048"/>
        <c:axId val="82611584"/>
      </c:lineChart>
      <c:dateAx>
        <c:axId val="8261004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611584"/>
        <c:crosses val="autoZero"/>
        <c:auto val="1"/>
        <c:lblOffset val="100"/>
        <c:baseTimeUnit val="days"/>
      </c:dateAx>
      <c:valAx>
        <c:axId val="8261158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610048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73332992"/>
        <c:axId val="75251712"/>
      </c:areaChart>
      <c:dateAx>
        <c:axId val="73332992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25171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525171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3329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2632064"/>
        <c:axId val="84354176"/>
      </c:areaChart>
      <c:dateAx>
        <c:axId val="8263206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354176"/>
        <c:crosses val="autoZero"/>
        <c:auto val="1"/>
        <c:lblOffset val="100"/>
        <c:baseTimeUnit val="days"/>
      </c:dateAx>
      <c:valAx>
        <c:axId val="8435417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632064"/>
        <c:crosses val="autoZero"/>
        <c:crossBetween val="midCat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4382080"/>
        <c:axId val="84383616"/>
      </c:areaChart>
      <c:dateAx>
        <c:axId val="8438208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383616"/>
        <c:crosses val="autoZero"/>
        <c:auto val="1"/>
        <c:lblOffset val="100"/>
        <c:baseTimeUnit val="days"/>
      </c:dateAx>
      <c:valAx>
        <c:axId val="84383616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82080"/>
        <c:crosses val="autoZero"/>
        <c:crossBetween val="midCat"/>
      </c:valAx>
    </c:plotArea>
    <c:plotVisOnly val="1"/>
    <c:dispBlanksAs val="zero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2711680"/>
        <c:axId val="82713216"/>
      </c:barChart>
      <c:dateAx>
        <c:axId val="827116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713216"/>
        <c:crosses val="autoZero"/>
        <c:auto val="1"/>
        <c:lblOffset val="100"/>
        <c:baseTimeUnit val="days"/>
      </c:dateAx>
      <c:valAx>
        <c:axId val="8271321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711680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4609280"/>
        <c:axId val="84627456"/>
      </c:areaChart>
      <c:dateAx>
        <c:axId val="8460928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4627456"/>
        <c:crosses val="autoZero"/>
        <c:auto val="1"/>
        <c:lblOffset val="100"/>
        <c:baseTimeUnit val="days"/>
      </c:dateAx>
      <c:valAx>
        <c:axId val="84627456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09280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4651008"/>
        <c:axId val="84656896"/>
      </c:areaChart>
      <c:dateAx>
        <c:axId val="8465100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656896"/>
        <c:crosses val="autoZero"/>
        <c:auto val="1"/>
        <c:lblOffset val="100"/>
        <c:baseTimeUnit val="days"/>
      </c:dateAx>
      <c:valAx>
        <c:axId val="84656896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51008"/>
        <c:crosses val="autoZero"/>
        <c:crossBetween val="midCat"/>
      </c:valAx>
    </c:plotArea>
    <c:plotVisOnly val="1"/>
    <c:dispBlanksAs val="zero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4411904"/>
        <c:axId val="84413440"/>
      </c:lineChart>
      <c:catAx>
        <c:axId val="844119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13440"/>
        <c:crosses val="autoZero"/>
        <c:auto val="1"/>
        <c:lblAlgn val="ctr"/>
        <c:lblOffset val="100"/>
      </c:catAx>
      <c:valAx>
        <c:axId val="84413440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1190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4461824"/>
        <c:axId val="84467712"/>
      </c:lineChart>
      <c:dateAx>
        <c:axId val="8446182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67712"/>
        <c:crosses val="autoZero"/>
        <c:auto val="1"/>
        <c:lblOffset val="100"/>
        <c:baseTimeUnit val="days"/>
      </c:dateAx>
      <c:valAx>
        <c:axId val="8446771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61824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4680064"/>
        <c:axId val="84759680"/>
      </c:areaChart>
      <c:dateAx>
        <c:axId val="8468006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59680"/>
        <c:crosses val="autoZero"/>
        <c:auto val="1"/>
        <c:lblOffset val="100"/>
        <c:baseTimeUnit val="days"/>
      </c:dateAx>
      <c:valAx>
        <c:axId val="84759680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80064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4783488"/>
        <c:axId val="84785024"/>
      </c:areaChart>
      <c:dateAx>
        <c:axId val="8478348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85024"/>
        <c:crosses val="autoZero"/>
        <c:auto val="1"/>
        <c:lblOffset val="100"/>
        <c:baseTimeUnit val="days"/>
      </c:dateAx>
      <c:valAx>
        <c:axId val="8478502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83488"/>
        <c:crosses val="autoZero"/>
        <c:crossBetween val="midCat"/>
      </c:valAx>
    </c:plotArea>
    <c:plotVisOnly val="1"/>
    <c:dispBlanksAs val="zero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5931136"/>
        <c:axId val="85932672"/>
      </c:lineChart>
      <c:dateAx>
        <c:axId val="859311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32672"/>
        <c:crosses val="autoZero"/>
        <c:auto val="1"/>
        <c:lblOffset val="100"/>
        <c:baseTimeUnit val="days"/>
      </c:dateAx>
      <c:valAx>
        <c:axId val="8593267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3113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537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75266688"/>
        <c:axId val="75276672"/>
      </c:areaChart>
      <c:dateAx>
        <c:axId val="7526668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766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276672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6668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6056320"/>
        <c:axId val="86078592"/>
      </c:areaChart>
      <c:dateAx>
        <c:axId val="8605632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6078592"/>
        <c:crosses val="autoZero"/>
        <c:auto val="1"/>
        <c:lblOffset val="100"/>
        <c:baseTimeUnit val="days"/>
      </c:dateAx>
      <c:valAx>
        <c:axId val="860785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56320"/>
        <c:crosses val="autoZero"/>
        <c:crossBetween val="midCat"/>
      </c:valAx>
    </c:plotArea>
    <c:plotVisOnly val="1"/>
    <c:dispBlanksAs val="zero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5997056"/>
        <c:axId val="85998592"/>
      </c:areaChart>
      <c:dateAx>
        <c:axId val="8599705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998592"/>
        <c:crosses val="autoZero"/>
        <c:auto val="1"/>
        <c:lblOffset val="100"/>
        <c:baseTimeUnit val="days"/>
      </c:dateAx>
      <c:valAx>
        <c:axId val="859985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97056"/>
        <c:crosses val="autoZero"/>
        <c:crossBetween val="midCat"/>
      </c:valAx>
    </c:plotArea>
    <c:plotVisOnly val="1"/>
    <c:dispBlanksAs val="zero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6014208"/>
        <c:axId val="86028288"/>
      </c:lineChart>
      <c:dateAx>
        <c:axId val="8601420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28288"/>
        <c:crosses val="autoZero"/>
        <c:auto val="1"/>
        <c:lblOffset val="100"/>
        <c:baseTimeUnit val="days"/>
      </c:dateAx>
      <c:valAx>
        <c:axId val="86028288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14208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91144576"/>
        <c:axId val="91146112"/>
      </c:areaChart>
      <c:dateAx>
        <c:axId val="9114457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146112"/>
        <c:crosses val="autoZero"/>
        <c:auto val="1"/>
        <c:lblOffset val="100"/>
        <c:baseTimeUnit val="days"/>
      </c:dateAx>
      <c:valAx>
        <c:axId val="91146112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44576"/>
        <c:crosses val="autoZero"/>
        <c:crossBetween val="midCat"/>
        <c:minorUnit val="1.0000000000000109E-4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84583936"/>
        <c:axId val="84585472"/>
      </c:areaChart>
      <c:dateAx>
        <c:axId val="8458393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585472"/>
        <c:crosses val="autoZero"/>
        <c:auto val="1"/>
        <c:lblOffset val="100"/>
        <c:baseTimeUnit val="days"/>
      </c:dateAx>
      <c:valAx>
        <c:axId val="84585472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83936"/>
        <c:crosses val="autoZero"/>
        <c:crossBetween val="midCat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97544832"/>
        <c:axId val="97546624"/>
      </c:areaChart>
      <c:dateAx>
        <c:axId val="9754483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546624"/>
        <c:crosses val="autoZero"/>
        <c:auto val="1"/>
        <c:lblOffset val="100"/>
        <c:baseTimeUnit val="days"/>
      </c:dateAx>
      <c:valAx>
        <c:axId val="97546624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544832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75283456"/>
        <c:axId val="76034816"/>
      </c:areaChart>
      <c:dateAx>
        <c:axId val="7528345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034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034816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834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01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76049792"/>
        <c:axId val="76067968"/>
      </c:areaChart>
      <c:dateAx>
        <c:axId val="76049792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067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067968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0497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33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76365824"/>
        <c:axId val="76367360"/>
      </c:areaChart>
      <c:catAx>
        <c:axId val="7636582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367360"/>
        <c:crosses val="autoZero"/>
        <c:auto val="1"/>
        <c:lblAlgn val="ctr"/>
        <c:lblOffset val="100"/>
      </c:catAx>
      <c:valAx>
        <c:axId val="763673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3658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8"/>
        </c:manualLayout>
      </c:layout>
      <c:areaChart>
        <c:grouping val="standard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76394880"/>
        <c:axId val="76396416"/>
      </c:areaChart>
      <c:dateAx>
        <c:axId val="7639488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6416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6396416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3948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76449280"/>
        <c:axId val="76450816"/>
      </c:lineChart>
      <c:dateAx>
        <c:axId val="76449280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50816"/>
        <c:crosses val="autoZero"/>
        <c:auto val="1"/>
        <c:lblOffset val="100"/>
        <c:baseTimeUnit val="days"/>
      </c:dateAx>
      <c:valAx>
        <c:axId val="76450816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4928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76475392"/>
        <c:axId val="76419840"/>
      </c:lineChart>
      <c:dateAx>
        <c:axId val="76475392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19840"/>
        <c:crosses val="autoZero"/>
        <c:auto val="1"/>
        <c:lblOffset val="100"/>
        <c:baseTimeUnit val="days"/>
      </c:dateAx>
      <c:valAx>
        <c:axId val="7641984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75392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="80" zoomScaleNormal="80" zoomScaleSheetLayoutView="85" workbookViewId="0">
      <selection activeCell="N8" sqref="N8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3" t="s">
        <v>1018</v>
      </c>
      <c r="B1" s="393"/>
      <c r="C1" s="393"/>
      <c r="D1" s="393"/>
      <c r="E1" s="393"/>
      <c r="F1" s="393"/>
      <c r="G1" s="393"/>
      <c r="H1" s="393"/>
      <c r="I1" s="393"/>
      <c r="J1" s="157"/>
      <c r="K1" s="338"/>
      <c r="L1" s="197"/>
      <c r="M1" s="158"/>
    </row>
    <row r="2" spans="1:13">
      <c r="A2" s="394" t="s">
        <v>21</v>
      </c>
      <c r="B2" s="394"/>
      <c r="C2" s="394"/>
      <c r="D2" s="394"/>
      <c r="E2" s="181">
        <v>43557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49160</v>
      </c>
      <c r="E5" s="328">
        <f>+IF(ISERROR(VLOOKUP($E$2,Cu!$A$5:$H$1642,7,0)),0,VLOOKUP($E$2,Cu!$A$5:$H$1642,7,0))</f>
        <v>-90</v>
      </c>
      <c r="F5" s="327" t="s">
        <v>3</v>
      </c>
      <c r="G5" s="326">
        <f>+IF(ISERROR(VLOOKUP($E$2,Cu!$A$5:$H$1642,2,0)),0,VLOOKUP($E$2,Cu!$A$5:$H$1642,2,0))</f>
        <v>7310.8960011659356</v>
      </c>
      <c r="H5" s="326">
        <f>+IF(ISERROR(VLOOKUP($E$2,Cu!$A$5:$H$1642,4,0)),0,VLOOKUP($E$2,Cu!$A$5:$H$1642,4,0))</f>
        <v>6248.6290608255867</v>
      </c>
      <c r="I5" s="326">
        <f>+IF(ISERROR(VLOOKUP($E$2,Cu!$A$5:$H$1999,5,0)),0,VLOOKUP($E$2,Cu!$A$5:$H$1999,5,0))</f>
        <v>6498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16950</v>
      </c>
      <c r="E6" s="328">
        <f>+IF(ISERROR(VLOOKUP($E$2,Pb!$A$5:$H$1987,7,0)),0,VLOOKUP($E$2,Pb!$A$5:$H$1987,7,0))</f>
        <v>50</v>
      </c>
      <c r="F6" s="327" t="s">
        <v>3</v>
      </c>
      <c r="G6" s="326">
        <f>+IF(ISERROR(VLOOKUP($E$2,Pb!$A$5:$H$1987,2,0)),0,VLOOKUP($E$2,Pb!$A$5:$H$1987,2,0))</f>
        <v>2520.7422135834545</v>
      </c>
      <c r="H6" s="326">
        <f>+IF(ISERROR(VLOOKUP($E$2,Pb!$A$5:$H$1987,4,0)),0,VLOOKUP($E$2,Pb!$A$5:$H$1987,4,0))</f>
        <v>2154.4805244303029</v>
      </c>
      <c r="I6" s="326">
        <f>+IF(ISERROR(VLOOKUP($E$2,Pb!$A$5:$H$1987,5,0)),0,VLOOKUP($E$2,Pb!$A$5:$H$1987,5,0))</f>
        <v>2022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3521</v>
      </c>
      <c r="E7" s="328">
        <f>+IF(ISERROR(VLOOKUP($E$2,Ag!$A$5:$H$1987,7,0)),0,VLOOKUP($E$2,Ag!$A$5:$H$1987,7,0))</f>
        <v>2</v>
      </c>
      <c r="F7" s="327" t="s">
        <v>6</v>
      </c>
      <c r="G7" s="326">
        <f>+IF(ISERROR(VLOOKUP($E$2,Ag!$A$5:$H$1518,2,0)),0,VLOOKUP($E$2,Ag!$A$5:$H$1518,2,0))</f>
        <v>523.63028519335353</v>
      </c>
      <c r="H7" s="326">
        <f>+IF(ISERROR(VLOOKUP($E$2,Ag!$A$5:$H$1518,4,0)),0,VLOOKUP($E$2,Ag!$A$5:$H$1518,4,0))</f>
        <v>447.5472523020116</v>
      </c>
      <c r="I7" s="326">
        <f>+IF(ISERROR(VLOOKUP($E$2,Ag!$A$5:$H$1518,5,0)),0,VLOOKUP($E$2,Ag!$A$5:$H$1518,5,0))</f>
        <v>485.63499999999999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22930</v>
      </c>
      <c r="E8" s="328">
        <f>+IF(ISERROR(VLOOKUP($E$2,Zn!$A$5:$H$2995,7,0)),0,VLOOKUP($E$2,Zn!$A$5:$H$2995,7,0))</f>
        <v>-50</v>
      </c>
      <c r="F8" s="327" t="s">
        <v>3</v>
      </c>
      <c r="G8" s="326">
        <f>+IF(ISERROR(VLOOKUP($E$2,Zn!$A$5:$H$2995,2,0)),0,VLOOKUP($E$2,Zn!$A$5:$H$2995,2,0))</f>
        <v>3410.0660151898883</v>
      </c>
      <c r="H8" s="326">
        <f>+IF(ISERROR(VLOOKUP($E$2,Zn!$A$5:$H$2995,4,0)),0,VLOOKUP($E$2,Zn!$A$5:$H$2995,4,0))</f>
        <v>2914.5863377691353</v>
      </c>
      <c r="I8" s="326">
        <f>+IF(ISERROR(VLOOKUP($E$2,Zn!$A$5:$H$2995,5,0)),0,VLOOKUP($E$2,Zn!$A$5:$H$2995,5,0))</f>
        <v>3018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102825</v>
      </c>
      <c r="E9" s="328">
        <f>+IF(ISERROR(VLOOKUP($E$2,Ni!$A$6:$H$2997,7,0)),0,VLOOKUP($E$2,Ni!$A$6:$H$2997,7,0))</f>
        <v>125</v>
      </c>
      <c r="F9" s="327" t="s">
        <v>3</v>
      </c>
      <c r="G9" s="326">
        <f>+IF(ISERROR(VLOOKUP($E$2,Ni!$A$6:$H$2997,2,0)),0,VLOOKUP($E$2,Ni!$A$6:$H$2997,2,0))</f>
        <v>15291.759180632371</v>
      </c>
      <c r="H9" s="326">
        <f>+IF(ISERROR(VLOOKUP($E$2,Ni!$A$6:$H$2997,4,0)),0,VLOOKUP($E$2,Ni!$A$6:$H$2997,4,0))</f>
        <v>13069.879641566129</v>
      </c>
      <c r="I9" s="326">
        <f>+IF(ISERROR(VLOOKUP($E$2,Ni!$A$6:$H$2997,5,0)),0,VLOOKUP($E$2,Ni!$A$6:$H$2997,5,0))</f>
        <v>13155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3870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575.53229301285944</v>
      </c>
      <c r="H11" s="326">
        <f>+IF(ISERROR(VLOOKUP($E$2,Steel!$A$6:$H$2997,4,0)),0,VLOOKUP($E$2,Steel!$A$6:$H$2997,4,0))</f>
        <v>491.90794274603377</v>
      </c>
      <c r="I11" s="355">
        <f>+IF(ISERROR(VLOOKUP($E$2,Steel!$A$6:$H$2997,5,0)),0,VLOOKUP($E$2,Steel!$A$6:$H$2997,5,0))</f>
        <v>474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43557</v>
      </c>
      <c r="C15" s="182" t="s">
        <v>1002</v>
      </c>
      <c r="D15" s="192">
        <f>+IF(ISERROR(VLOOKUP($E$2,'CNY-VND'!$A$4:$B$500,2,0)),0,VLOOKUP($E$2,'CNY-VND'!$A$4:$B$500,2,0))</f>
        <v>3482</v>
      </c>
      <c r="E15" s="395" t="s">
        <v>1000</v>
      </c>
      <c r="F15" s="395"/>
      <c r="G15" s="395"/>
      <c r="H15" s="395"/>
      <c r="I15" s="395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5" t="s">
        <v>1003</v>
      </c>
      <c r="F16" s="395"/>
      <c r="G16" s="395"/>
      <c r="H16" s="395"/>
      <c r="I16" s="395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6.7242100000000002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96" t="s">
        <v>17</v>
      </c>
      <c r="B18" s="396"/>
      <c r="C18" s="396"/>
      <c r="D18" s="396"/>
      <c r="E18" s="396"/>
      <c r="F18" s="396"/>
      <c r="G18" s="396"/>
      <c r="H18" s="396"/>
      <c r="I18" s="396"/>
    </row>
    <row r="19" spans="1:12" ht="15.75" customHeight="1">
      <c r="A19" s="390" t="s">
        <v>656</v>
      </c>
      <c r="B19" s="391"/>
      <c r="C19" s="390" t="s">
        <v>18</v>
      </c>
      <c r="D19" s="392"/>
      <c r="E19" s="392"/>
      <c r="F19" s="392"/>
      <c r="G19" s="392"/>
      <c r="H19" s="392"/>
      <c r="I19" s="392"/>
    </row>
    <row r="34" spans="1:12" ht="15" customHeight="1">
      <c r="A34" s="397" t="s">
        <v>657</v>
      </c>
      <c r="B34" s="397"/>
      <c r="C34" s="398" t="s">
        <v>4</v>
      </c>
      <c r="D34" s="398"/>
      <c r="E34" s="398"/>
      <c r="F34" s="398"/>
      <c r="G34" s="398"/>
      <c r="H34" s="398"/>
      <c r="I34" s="398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7" t="s">
        <v>705</v>
      </c>
      <c r="B49" s="397"/>
      <c r="C49" s="398" t="s">
        <v>706</v>
      </c>
      <c r="D49" s="398"/>
      <c r="E49" s="398"/>
      <c r="F49" s="398"/>
      <c r="G49" s="398"/>
      <c r="H49" s="398"/>
      <c r="I49" s="398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7" t="s">
        <v>721</v>
      </c>
      <c r="B67" s="397"/>
      <c r="C67" s="398" t="s">
        <v>722</v>
      </c>
      <c r="D67" s="398"/>
      <c r="E67" s="398"/>
      <c r="F67" s="398"/>
      <c r="G67" s="398"/>
      <c r="H67" s="398"/>
      <c r="I67" s="398"/>
    </row>
    <row r="82" spans="1:9">
      <c r="A82" s="397" t="s">
        <v>759</v>
      </c>
      <c r="B82" s="397"/>
      <c r="C82" s="398" t="s">
        <v>760</v>
      </c>
      <c r="D82" s="398"/>
      <c r="E82" s="398"/>
      <c r="F82" s="398"/>
      <c r="G82" s="398"/>
      <c r="H82" s="398"/>
      <c r="I82" s="398"/>
    </row>
    <row r="100" spans="1:9">
      <c r="A100" s="399" t="s">
        <v>1028</v>
      </c>
      <c r="B100" s="399"/>
      <c r="C100" s="399"/>
      <c r="D100" s="399"/>
      <c r="E100" s="399"/>
      <c r="F100" s="399"/>
      <c r="G100" s="399"/>
      <c r="H100" s="399"/>
      <c r="I100" s="399"/>
    </row>
    <row r="115" spans="1:9">
      <c r="A115" s="399" t="s">
        <v>1029</v>
      </c>
      <c r="B115" s="399"/>
      <c r="C115" s="399"/>
      <c r="D115" s="399"/>
      <c r="E115" s="399"/>
      <c r="F115" s="399"/>
      <c r="G115" s="399"/>
      <c r="H115" s="399"/>
      <c r="I115" s="399"/>
    </row>
    <row r="128" spans="1:9">
      <c r="A128" s="399" t="s">
        <v>1005</v>
      </c>
      <c r="B128" s="399"/>
      <c r="C128" s="399"/>
      <c r="D128" s="399"/>
      <c r="E128" s="399"/>
      <c r="F128" s="399"/>
      <c r="G128" s="399"/>
      <c r="H128" s="399"/>
      <c r="I128" s="399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45" activePane="bottomLeft" state="frozen"/>
      <selection pane="bottomLeft" activeCell="H1061" sqref="H1061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8" t="s">
        <v>1019</v>
      </c>
      <c r="B1" s="409"/>
      <c r="C1" s="409"/>
      <c r="D1" s="409"/>
      <c r="E1" s="409"/>
      <c r="F1" s="409"/>
      <c r="G1" s="40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1033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1033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2">
      <c r="A1057" s="225">
        <v>43550</v>
      </c>
      <c r="B1057" s="341">
        <v>6.7128100000000002</v>
      </c>
    </row>
    <row r="1058" spans="1:2">
      <c r="A1058" s="225">
        <v>43551</v>
      </c>
      <c r="B1058" s="341">
        <v>6.7235100000000001</v>
      </c>
    </row>
    <row r="1059" spans="1:2">
      <c r="A1059" s="225">
        <v>43552</v>
      </c>
      <c r="B1059" s="341">
        <v>6.7374900000000002</v>
      </c>
    </row>
    <row r="1060" spans="1:2">
      <c r="A1060" s="225">
        <v>43553</v>
      </c>
      <c r="B1060" s="341">
        <v>6.7338899999999997</v>
      </c>
    </row>
    <row r="1061" spans="1:2">
      <c r="A1061" s="225">
        <v>43556</v>
      </c>
      <c r="B1061" s="341">
        <v>6.70852</v>
      </c>
    </row>
    <row r="1062" spans="1:2">
      <c r="A1062" s="225">
        <v>43557</v>
      </c>
      <c r="B1062" s="341">
        <v>6.7242100000000002</v>
      </c>
    </row>
    <row r="1063" spans="1:2">
      <c r="A1063" s="125"/>
    </row>
    <row r="1064" spans="1:2">
      <c r="A1064" s="125"/>
    </row>
    <row r="1065" spans="1:2">
      <c r="A1065" s="125"/>
    </row>
    <row r="1066" spans="1:2">
      <c r="A1066" s="125"/>
    </row>
    <row r="1067" spans="1:2">
      <c r="A1067" s="125"/>
    </row>
    <row r="1068" spans="1:2">
      <c r="A1068" s="125"/>
    </row>
    <row r="1069" spans="1:2">
      <c r="A1069" s="125"/>
    </row>
    <row r="1070" spans="1:2">
      <c r="A1070" s="125"/>
    </row>
    <row r="1071" spans="1:2">
      <c r="A1071" s="125"/>
    </row>
    <row r="1072" spans="1:2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29" activePane="bottomLeft" state="frozen"/>
      <selection pane="bottomLeft" activeCell="H535" sqref="H535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2"/>
  <sheetViews>
    <sheetView workbookViewId="0">
      <pane ySplit="3" topLeftCell="A393" activePane="bottomLeft" state="frozen"/>
      <selection pane="bottomLeft" activeCell="G405" sqref="G405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0" t="s">
        <v>1017</v>
      </c>
      <c r="B1" s="411"/>
      <c r="C1" s="411"/>
      <c r="D1" s="411"/>
      <c r="E1" s="411"/>
      <c r="F1" s="411"/>
      <c r="G1" s="41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/>
      <c r="B400" s="310"/>
    </row>
    <row r="401" spans="1:2">
      <c r="A401" s="307"/>
      <c r="B401" s="310"/>
    </row>
    <row r="402" spans="1:2">
      <c r="A402" s="307"/>
      <c r="B402" s="310"/>
    </row>
    <row r="403" spans="1:2">
      <c r="A403" s="307"/>
      <c r="B403" s="310"/>
    </row>
    <row r="404" spans="1:2">
      <c r="A404" s="307"/>
      <c r="B404" s="310"/>
    </row>
    <row r="405" spans="1:2">
      <c r="A405" s="307"/>
      <c r="B405" s="310"/>
    </row>
    <row r="406" spans="1:2">
      <c r="A406" s="307"/>
      <c r="B406" s="310"/>
    </row>
    <row r="407" spans="1:2">
      <c r="A407" s="307"/>
      <c r="B407" s="310"/>
    </row>
    <row r="408" spans="1:2">
      <c r="A408" s="307"/>
      <c r="B408" s="310"/>
    </row>
    <row r="409" spans="1:2">
      <c r="A409" s="307"/>
      <c r="B409" s="310"/>
    </row>
    <row r="410" spans="1:2">
      <c r="A410" s="307"/>
      <c r="B410" s="310"/>
    </row>
    <row r="411" spans="1:2">
      <c r="A411" s="307"/>
      <c r="B411" s="310"/>
    </row>
    <row r="412" spans="1:2">
      <c r="A412" s="307"/>
      <c r="B412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72" activePane="bottomLeft" state="frozen"/>
      <selection pane="bottomLeft" activeCell="J1281" sqref="J1281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0" t="s">
        <v>749</v>
      </c>
      <c r="B1" s="400"/>
      <c r="C1" s="400"/>
      <c r="D1" s="400"/>
      <c r="E1" s="400"/>
      <c r="F1" s="40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6498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76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76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76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46"/>
      <c r="B1277" s="47"/>
      <c r="C1277" s="267"/>
      <c r="D1277" s="47"/>
      <c r="E1277" s="267"/>
      <c r="F1277" s="47"/>
    </row>
    <row r="1278" spans="1:7">
      <c r="A1278" s="46"/>
      <c r="B1278" s="47"/>
      <c r="C1278" s="267"/>
      <c r="D1278" s="47"/>
      <c r="E1278" s="267"/>
      <c r="F1278" s="47"/>
    </row>
    <row r="1279" spans="1:7">
      <c r="A1279" s="46"/>
      <c r="B1279" s="47"/>
      <c r="C1279" s="267"/>
      <c r="D1279" s="47"/>
      <c r="E1279" s="267"/>
      <c r="F1279" s="47"/>
    </row>
    <row r="1280" spans="1:7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68" activePane="bottomLeft" state="frozen"/>
      <selection pane="bottomLeft" activeCell="H1280" sqref="H1280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3" t="s">
        <v>749</v>
      </c>
      <c r="B1" s="403"/>
      <c r="C1" s="403"/>
      <c r="D1" s="403"/>
      <c r="E1" s="403"/>
      <c r="F1" s="40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74" si="50">+IF(F1247=0,"",C1247/F1247)</f>
        <v>2475.7618493941013</v>
      </c>
      <c r="C1247" s="383">
        <v>16800</v>
      </c>
      <c r="D1247" s="47">
        <f t="shared" ref="D1247:D1274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74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01"/>
      <c r="B1275" s="47"/>
      <c r="C1275" s="47"/>
      <c r="D1275" s="47"/>
      <c r="E1275" s="47"/>
      <c r="F1275" s="62"/>
    </row>
    <row r="1276" spans="1:7">
      <c r="A1276" s="201"/>
      <c r="B1276" s="47"/>
      <c r="C1276" s="47"/>
      <c r="D1276" s="47"/>
      <c r="E1276" s="47"/>
      <c r="F1276" s="62"/>
    </row>
    <row r="1277" spans="1:7">
      <c r="A1277" s="201"/>
      <c r="B1277" s="47"/>
      <c r="C1277" s="47"/>
      <c r="D1277" s="47"/>
      <c r="E1277" s="47"/>
      <c r="F1277" s="62"/>
    </row>
    <row r="1278" spans="1:7">
      <c r="A1278" s="201"/>
      <c r="B1278" s="47"/>
      <c r="C1278" s="47"/>
      <c r="D1278" s="47"/>
      <c r="E1278" s="47"/>
      <c r="F1278" s="62"/>
    </row>
    <row r="1279" spans="1:7">
      <c r="A1279" s="201"/>
      <c r="B1279" s="47"/>
      <c r="C1279" s="47"/>
      <c r="D1279" s="47"/>
      <c r="E1279" s="47"/>
      <c r="F1279" s="62"/>
    </row>
    <row r="1280" spans="1:7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66" activePane="bottomLeft" state="frozen"/>
      <selection pane="bottomLeft" activeCell="J1279" sqref="J1279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4" t="s">
        <v>749</v>
      </c>
      <c r="B1" s="404"/>
      <c r="C1" s="404"/>
      <c r="D1" s="404"/>
      <c r="E1" s="404"/>
      <c r="F1" s="40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75" si="40">+IF(F1204=0,"",C1204/F1204)</f>
        <v>502.68342758347438</v>
      </c>
      <c r="C1204" s="257">
        <v>3489</v>
      </c>
      <c r="D1204" s="20">
        <f t="shared" ref="D1204:D1275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75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4"/>
      <c r="B1276" s="20"/>
      <c r="C1276" s="257"/>
      <c r="D1276" s="20"/>
      <c r="E1276" s="20"/>
      <c r="F1276" s="58"/>
    </row>
    <row r="1277" spans="1:7">
      <c r="A1277" s="224"/>
      <c r="B1277" s="20"/>
      <c r="C1277" s="257"/>
      <c r="D1277" s="20"/>
      <c r="E1277" s="20"/>
      <c r="F1277" s="58"/>
    </row>
    <row r="1278" spans="1:7">
      <c r="A1278" s="224"/>
      <c r="B1278" s="20"/>
      <c r="C1278" s="257"/>
      <c r="D1278" s="20"/>
      <c r="E1278" s="20"/>
      <c r="F1278" s="58"/>
    </row>
    <row r="1279" spans="1:7">
      <c r="A1279" s="224"/>
      <c r="B1279" s="20"/>
      <c r="C1279" s="257"/>
      <c r="D1279" s="20"/>
      <c r="E1279" s="20"/>
      <c r="F1279" s="58"/>
    </row>
    <row r="1280" spans="1:7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2"/>
  <sheetViews>
    <sheetView zoomScale="85" zoomScaleNormal="85" workbookViewId="0">
      <pane ySplit="4" topLeftCell="A1266" activePane="bottomLeft" state="frozen"/>
      <selection pane="bottomLeft" activeCell="F1278" sqref="F1278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7" t="s">
        <v>749</v>
      </c>
      <c r="B1" s="407"/>
      <c r="C1" s="407"/>
      <c r="D1" s="407"/>
      <c r="E1" s="407"/>
      <c r="F1" s="40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2914.5863377691353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72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72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72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9"/>
  <sheetViews>
    <sheetView zoomScale="115" zoomScaleNormal="115" workbookViewId="0">
      <pane ySplit="5" topLeftCell="A813" activePane="bottomLeft" state="frozen"/>
      <selection pane="bottomLeft" activeCell="H825" sqref="H825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19" si="28">+IF(F731=0,"",C731/F731)</f>
        <v>14764.542141360806</v>
      </c>
      <c r="C731" s="288">
        <v>102900</v>
      </c>
      <c r="D731" s="110">
        <f t="shared" ref="D731:D819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19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3"/>
  <sheetViews>
    <sheetView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E143" sqref="E143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1024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1024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1024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1024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1024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1024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1024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1024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1024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1024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1024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1024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J142" sqref="J142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42" si="14">+IF(F54=0,"",C54/F54)</f>
        <v>672.94171664705709</v>
      </c>
      <c r="C54" s="335">
        <v>4690</v>
      </c>
      <c r="D54" s="358">
        <f t="shared" ref="D54:D142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2019-04-02T03:29:28Z</dcterms:modified>
</cp:coreProperties>
</file>