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41" i="16"/>
  <c r="D141"/>
  <c r="F141"/>
  <c r="B818" i="7"/>
  <c r="D818"/>
  <c r="F818"/>
  <c r="G818"/>
  <c r="B1271" i="5"/>
  <c r="D1271"/>
  <c r="F1271"/>
  <c r="G1271"/>
  <c r="B1274" i="4"/>
  <c r="D1274" s="1"/>
  <c r="F1274"/>
  <c r="G1274"/>
  <c r="B1273" i="3"/>
  <c r="D1273" s="1"/>
  <c r="F1273"/>
  <c r="G1273"/>
  <c r="B1275" i="2"/>
  <c r="D1275"/>
  <c r="F1275"/>
  <c r="G1275"/>
  <c r="B140" i="16"/>
  <c r="D140"/>
  <c r="F140"/>
  <c r="B817" i="7"/>
  <c r="D817" s="1"/>
  <c r="F817"/>
  <c r="G817"/>
  <c r="B1270" i="5"/>
  <c r="D1270" s="1"/>
  <c r="F1270"/>
  <c r="G1270"/>
  <c r="B1273" i="4"/>
  <c r="D1273" s="1"/>
  <c r="F1273"/>
  <c r="G1273"/>
  <c r="B1272" i="3"/>
  <c r="D1272" s="1"/>
  <c r="F1272"/>
  <c r="G1272"/>
  <c r="B1274" i="2"/>
  <c r="D1274" s="1"/>
  <c r="F1274"/>
  <c r="G1274"/>
  <c r="B139" i="16"/>
  <c r="D139" s="1"/>
  <c r="F139"/>
  <c r="B816" i="7"/>
  <c r="D816"/>
  <c r="F816"/>
  <c r="G816"/>
  <c r="B1269" i="5"/>
  <c r="D1269"/>
  <c r="F1269"/>
  <c r="G1269"/>
  <c r="B1272" i="4"/>
  <c r="D1272" s="1"/>
  <c r="F1272"/>
  <c r="G1272"/>
  <c r="B1271" i="3"/>
  <c r="D1271"/>
  <c r="F1271"/>
  <c r="G1271"/>
  <c r="B1273" i="2"/>
  <c r="D1273"/>
  <c r="F1273"/>
  <c r="G1273"/>
  <c r="D138" i="16"/>
  <c r="F138"/>
  <c r="B138" s="1"/>
  <c r="B815" i="7"/>
  <c r="D815"/>
  <c r="F815"/>
  <c r="G815"/>
  <c r="B1268" i="5"/>
  <c r="D1268"/>
  <c r="F1268"/>
  <c r="G1268"/>
  <c r="B1271" i="4"/>
  <c r="D1271"/>
  <c r="F127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B813" i="7"/>
  <c r="D813" s="1"/>
  <c r="F813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B1265" i="5"/>
  <c r="D1265" s="1"/>
  <c r="F1265"/>
  <c r="G1265"/>
  <c r="B1268" i="4"/>
  <c r="D1268" s="1"/>
  <c r="F1268"/>
  <c r="G1268"/>
  <c r="B1267" i="3"/>
  <c r="D1267" s="1"/>
  <c r="F1267"/>
  <c r="G1267"/>
  <c r="B1269" i="2"/>
  <c r="D1269" s="1"/>
  <c r="F1269"/>
  <c r="G1269"/>
  <c r="B134" i="16"/>
  <c r="D134" s="1"/>
  <c r="F134"/>
  <c r="F811" i="7"/>
  <c r="B811" s="1"/>
  <c r="D811" s="1"/>
  <c r="G811"/>
  <c r="B1264" i="5"/>
  <c r="D1264" s="1"/>
  <c r="F1264"/>
  <c r="G1264"/>
  <c r="B1267" i="4"/>
  <c r="D1267" s="1"/>
  <c r="F1267"/>
  <c r="G1267"/>
  <c r="B1266" i="3"/>
  <c r="D1266" s="1"/>
  <c r="F1266"/>
  <c r="G1266"/>
  <c r="B1268" i="2"/>
  <c r="D1268" s="1"/>
  <c r="F1268"/>
  <c r="G1268"/>
  <c r="B133" i="16"/>
  <c r="D133" s="1"/>
  <c r="F133"/>
  <c r="B810" i="7"/>
  <c r="D810" s="1"/>
  <c r="F810"/>
  <c r="G810"/>
  <c r="B1263" i="5"/>
  <c r="D1263" s="1"/>
  <c r="F1263"/>
  <c r="G1263"/>
  <c r="B1266" i="4"/>
  <c r="D1266" s="1"/>
  <c r="F1266"/>
  <c r="G1266"/>
  <c r="B1265" i="3"/>
  <c r="D1265" s="1"/>
  <c r="F1265"/>
  <c r="G1265"/>
  <c r="B1267" i="2"/>
  <c r="D1267" s="1"/>
  <c r="F1267"/>
  <c r="G1267"/>
  <c r="B809" i="7"/>
  <c r="D809" s="1"/>
  <c r="F809"/>
  <c r="G809"/>
  <c r="F132" i="16"/>
  <c r="B132" s="1"/>
  <c r="D132" s="1"/>
  <c r="B1262" i="5"/>
  <c r="D1262" s="1"/>
  <c r="F1262"/>
  <c r="G1262"/>
  <c r="B1265" i="4"/>
  <c r="D1265" s="1"/>
  <c r="F1265"/>
  <c r="G1265"/>
  <c r="B1264" i="3"/>
  <c r="D1264" s="1"/>
  <c r="F1264"/>
  <c r="G1264"/>
  <c r="B1266" i="2"/>
  <c r="D1266" s="1"/>
  <c r="F1266"/>
  <c r="G1266"/>
  <c r="B131" i="16"/>
  <c r="D131" s="1"/>
  <c r="F131"/>
  <c r="F808" i="7"/>
  <c r="B808" s="1"/>
  <c r="D808" s="1"/>
  <c r="G808"/>
  <c r="F1261" i="5"/>
  <c r="B1261" s="1"/>
  <c r="D1261" s="1"/>
  <c r="G1261"/>
  <c r="B1264" i="4"/>
  <c r="D1264" s="1"/>
  <c r="F1264"/>
  <c r="G1264"/>
  <c r="B1263" i="3"/>
  <c r="D1263" s="1"/>
  <c r="F1263"/>
  <c r="G1263"/>
  <c r="B1265" i="2"/>
  <c r="D1265" s="1"/>
  <c r="F1265"/>
  <c r="G1265"/>
  <c r="B130" i="16"/>
  <c r="D130" s="1"/>
  <c r="F130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B131" i="15"/>
  <c r="D131" s="1"/>
  <c r="F131"/>
  <c r="G131"/>
  <c r="B129" i="16"/>
  <c r="D129"/>
  <c r="F129"/>
  <c r="B806" i="7"/>
  <c r="D806" s="1"/>
  <c r="F806"/>
  <c r="G806"/>
  <c r="B1259" i="5"/>
  <c r="D1259" s="1"/>
  <c r="F1259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B128" i="16" l="1"/>
  <c r="D128"/>
  <c r="F128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B1260" i="3"/>
  <c r="D1260" s="1"/>
  <c r="G1260"/>
  <c r="F1260"/>
  <c r="G1262" i="2"/>
  <c r="F1262"/>
  <c r="B1262" s="1"/>
  <c r="D1262" s="1"/>
  <c r="F127" i="16" l="1"/>
  <c r="B127" s="1"/>
  <c r="D127" s="1"/>
  <c r="B804" i="7"/>
  <c r="D804" s="1"/>
  <c r="F804"/>
  <c r="G804"/>
  <c r="B1257" i="5"/>
  <c r="D1257" s="1"/>
  <c r="F1257"/>
  <c r="G1257"/>
  <c r="B1260" i="4"/>
  <c r="D1260" s="1"/>
  <c r="F1260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43" i="7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<sst xmlns="http://schemas.openxmlformats.org/spreadsheetml/2006/main" count="4599" uniqueCount="1034">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</sst>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63747968"/>
        <c:axId val="63749504"/>
      </c:areaChart>
      <c:dateAx>
        <c:axId val="6374796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749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374950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7479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33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65777664"/>
        <c:axId val="65779200"/>
      </c:areaChart>
      <c:dateAx>
        <c:axId val="6577766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9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779200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776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912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65798528"/>
        <c:axId val="65800064"/>
      </c:areaChart>
      <c:dateAx>
        <c:axId val="6579852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800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800064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985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06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65843968"/>
        <c:axId val="65845504"/>
      </c:areaChart>
      <c:dateAx>
        <c:axId val="6584396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845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845504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8439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66168320"/>
        <c:axId val="66169856"/>
      </c:areaChart>
      <c:dateAx>
        <c:axId val="6616832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16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16985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683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823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57685888"/>
        <c:axId val="57687424"/>
      </c:areaChart>
      <c:dateAx>
        <c:axId val="5768588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768742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7687424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858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3822464"/>
        <c:axId val="83824000"/>
      </c:areaChart>
      <c:dateAx>
        <c:axId val="8382246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824000"/>
        <c:crosses val="autoZero"/>
        <c:auto val="1"/>
        <c:lblOffset val="100"/>
        <c:baseTimeUnit val="days"/>
      </c:dateAx>
      <c:valAx>
        <c:axId val="8382400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2246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05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3835520"/>
        <c:axId val="83845504"/>
      </c:areaChart>
      <c:dateAx>
        <c:axId val="838355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45504"/>
        <c:crosses val="autoZero"/>
        <c:auto val="1"/>
        <c:lblOffset val="100"/>
        <c:baseTimeUnit val="days"/>
      </c:dateAx>
      <c:valAx>
        <c:axId val="838455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35520"/>
        <c:crosses val="autoZero"/>
        <c:crossBetween val="midCat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3885440"/>
        <c:axId val="83891328"/>
      </c:areaChart>
      <c:dateAx>
        <c:axId val="838854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91328"/>
        <c:crosses val="autoZero"/>
        <c:auto val="1"/>
        <c:lblOffset val="100"/>
        <c:baseTimeUnit val="days"/>
      </c:dateAx>
      <c:valAx>
        <c:axId val="838913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85440"/>
        <c:crosses val="autoZero"/>
        <c:crossBetween val="midCat"/>
      </c:valAx>
    </c:plotArea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3960960"/>
        <c:axId val="83962496"/>
      </c:areaChart>
      <c:dateAx>
        <c:axId val="839609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62496"/>
        <c:crosses val="autoZero"/>
        <c:auto val="1"/>
        <c:lblOffset val="100"/>
        <c:baseTimeUnit val="days"/>
      </c:dateAx>
      <c:valAx>
        <c:axId val="8396249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60960"/>
        <c:crosses val="autoZero"/>
        <c:crossBetween val="midCat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3994496"/>
        <c:axId val="83996032"/>
      </c:lineChart>
      <c:dateAx>
        <c:axId val="839944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96032"/>
        <c:crosses val="autoZero"/>
        <c:auto val="1"/>
        <c:lblOffset val="100"/>
        <c:baseTimeUnit val="days"/>
      </c:dateAx>
      <c:valAx>
        <c:axId val="839960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94496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64882944"/>
        <c:axId val="64901120"/>
      </c:areaChart>
      <c:dateAx>
        <c:axId val="6488294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90112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490112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8829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008320"/>
        <c:axId val="84747392"/>
      </c:areaChart>
      <c:dateAx>
        <c:axId val="840083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47392"/>
        <c:crosses val="autoZero"/>
        <c:auto val="1"/>
        <c:lblOffset val="100"/>
        <c:baseTimeUnit val="days"/>
      </c:dateAx>
      <c:valAx>
        <c:axId val="8474739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08320"/>
        <c:crosses val="autoZero"/>
        <c:crossBetween val="midCat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779392"/>
        <c:axId val="84780928"/>
      </c:areaChart>
      <c:dateAx>
        <c:axId val="847793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780928"/>
        <c:crosses val="autoZero"/>
        <c:auto val="1"/>
        <c:lblOffset val="100"/>
        <c:baseTimeUnit val="days"/>
      </c:dateAx>
      <c:valAx>
        <c:axId val="84780928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79392"/>
        <c:crosses val="autoZero"/>
        <c:crossBetween val="midCat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087936"/>
        <c:axId val="84089472"/>
      </c:barChart>
      <c:dateAx>
        <c:axId val="840879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89472"/>
        <c:crosses val="autoZero"/>
        <c:auto val="1"/>
        <c:lblOffset val="100"/>
        <c:baseTimeUnit val="days"/>
      </c:dateAx>
      <c:valAx>
        <c:axId val="8408947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87936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5006592"/>
        <c:axId val="85024768"/>
      </c:areaChart>
      <c:dateAx>
        <c:axId val="850065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5024768"/>
        <c:crosses val="autoZero"/>
        <c:auto val="1"/>
        <c:lblOffset val="100"/>
        <c:baseTimeUnit val="days"/>
      </c:dateAx>
      <c:valAx>
        <c:axId val="85024768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00659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5044224"/>
        <c:axId val="85050112"/>
      </c:areaChart>
      <c:dateAx>
        <c:axId val="850442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050112"/>
        <c:crosses val="autoZero"/>
        <c:auto val="1"/>
        <c:lblOffset val="100"/>
        <c:baseTimeUnit val="days"/>
      </c:dateAx>
      <c:valAx>
        <c:axId val="85050112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044224"/>
        <c:crosses val="autoZero"/>
        <c:crossBetween val="midCat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6382080"/>
        <c:axId val="86383616"/>
      </c:lineChart>
      <c:catAx>
        <c:axId val="86382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83616"/>
        <c:crosses val="autoZero"/>
        <c:auto val="1"/>
        <c:lblAlgn val="ctr"/>
        <c:lblOffset val="100"/>
      </c:catAx>
      <c:valAx>
        <c:axId val="8638361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8208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6427904"/>
        <c:axId val="86433792"/>
      </c:lineChart>
      <c:dateAx>
        <c:axId val="864279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33792"/>
        <c:crosses val="autoZero"/>
        <c:auto val="1"/>
        <c:lblOffset val="100"/>
        <c:baseTimeUnit val="days"/>
      </c:dateAx>
      <c:valAx>
        <c:axId val="8643379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27904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4811136"/>
        <c:axId val="86467712"/>
      </c:areaChart>
      <c:dateAx>
        <c:axId val="848111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467712"/>
        <c:crosses val="autoZero"/>
        <c:auto val="1"/>
        <c:lblOffset val="100"/>
        <c:baseTimeUnit val="days"/>
      </c:dateAx>
      <c:valAx>
        <c:axId val="86467712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11136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6491520"/>
        <c:axId val="86493056"/>
      </c:areaChart>
      <c:dateAx>
        <c:axId val="864915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493056"/>
        <c:crosses val="autoZero"/>
        <c:auto val="1"/>
        <c:lblOffset val="100"/>
        <c:baseTimeUnit val="days"/>
      </c:dateAx>
      <c:valAx>
        <c:axId val="8649305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491520"/>
        <c:crosses val="autoZero"/>
        <c:crossBetween val="midCat"/>
      </c:valAx>
    </c:plotArea>
    <c:plotVisOnly val="1"/>
    <c:dispBlanksAs val="zero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6852736"/>
        <c:axId val="86854272"/>
      </c:lineChart>
      <c:dateAx>
        <c:axId val="868527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54272"/>
        <c:crosses val="autoZero"/>
        <c:auto val="1"/>
        <c:lblOffset val="100"/>
        <c:baseTimeUnit val="days"/>
      </c:dateAx>
      <c:valAx>
        <c:axId val="868542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85273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531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64920192"/>
        <c:axId val="64930176"/>
      </c:areaChart>
      <c:dateAx>
        <c:axId val="6492019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9301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930176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9201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6916480"/>
        <c:axId val="86938752"/>
      </c:areaChart>
      <c:dateAx>
        <c:axId val="8691648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6938752"/>
        <c:crosses val="autoZero"/>
        <c:auto val="1"/>
        <c:lblOffset val="100"/>
        <c:baseTimeUnit val="days"/>
      </c:dateAx>
      <c:valAx>
        <c:axId val="8693875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16480"/>
        <c:crosses val="autoZero"/>
        <c:crossBetween val="midCat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6984192"/>
        <c:axId val="86985728"/>
      </c:areaChart>
      <c:dateAx>
        <c:axId val="86984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985728"/>
        <c:crosses val="autoZero"/>
        <c:auto val="1"/>
        <c:lblOffset val="100"/>
        <c:baseTimeUnit val="days"/>
      </c:dateAx>
      <c:valAx>
        <c:axId val="869857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84192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7005440"/>
        <c:axId val="87011328"/>
      </c:lineChart>
      <c:dateAx>
        <c:axId val="870054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011328"/>
        <c:crosses val="autoZero"/>
        <c:auto val="1"/>
        <c:lblOffset val="100"/>
        <c:baseTimeUnit val="days"/>
      </c:dateAx>
      <c:valAx>
        <c:axId val="8701132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00544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8781184"/>
        <c:axId val="88782720"/>
      </c:areaChart>
      <c:dateAx>
        <c:axId val="887811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782720"/>
        <c:crosses val="autoZero"/>
        <c:auto val="1"/>
        <c:lblOffset val="100"/>
        <c:baseTimeUnit val="days"/>
      </c:dateAx>
      <c:valAx>
        <c:axId val="88782720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781184"/>
        <c:crosses val="autoZero"/>
        <c:crossBetween val="midCat"/>
        <c:minorUnit val="1.0000000000000106E-4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4985344"/>
        <c:axId val="84986880"/>
      </c:areaChart>
      <c:dateAx>
        <c:axId val="849853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986880"/>
        <c:crosses val="autoZero"/>
        <c:auto val="1"/>
        <c:lblOffset val="100"/>
        <c:baseTimeUnit val="days"/>
      </c:dateAx>
      <c:valAx>
        <c:axId val="84986880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985344"/>
        <c:crosses val="autoZero"/>
        <c:crossBetween val="midCat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8963712"/>
        <c:axId val="88965504"/>
      </c:areaChart>
      <c:dateAx>
        <c:axId val="889637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965504"/>
        <c:crosses val="autoZero"/>
        <c:auto val="1"/>
        <c:lblOffset val="100"/>
        <c:baseTimeUnit val="days"/>
      </c:dateAx>
      <c:valAx>
        <c:axId val="88965504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6371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64936960"/>
        <c:axId val="64963328"/>
      </c:areaChart>
      <c:dateAx>
        <c:axId val="6493696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9633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963328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9369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988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64978304"/>
        <c:axId val="64996480"/>
      </c:areaChart>
      <c:dateAx>
        <c:axId val="64978304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996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4996480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978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44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65032192"/>
        <c:axId val="65033728"/>
      </c:areaChart>
      <c:catAx>
        <c:axId val="6503219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033728"/>
        <c:crosses val="autoZero"/>
        <c:auto val="1"/>
        <c:lblAlgn val="ctr"/>
        <c:lblOffset val="100"/>
      </c:catAx>
      <c:valAx>
        <c:axId val="650337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0321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823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65061248"/>
        <c:axId val="65062784"/>
      </c:areaChart>
      <c:dateAx>
        <c:axId val="6506124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6278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5062784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0612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65443328"/>
        <c:axId val="65444864"/>
      </c:lineChart>
      <c:dateAx>
        <c:axId val="6544332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44864"/>
        <c:crosses val="autoZero"/>
        <c:auto val="1"/>
        <c:lblOffset val="100"/>
        <c:baseTimeUnit val="days"/>
      </c:dateAx>
      <c:valAx>
        <c:axId val="6544486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4332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65735680"/>
        <c:axId val="65422080"/>
      </c:lineChart>
      <c:dateAx>
        <c:axId val="6573568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22080"/>
        <c:crosses val="autoZero"/>
        <c:auto val="1"/>
        <c:lblOffset val="100"/>
        <c:baseTimeUnit val="days"/>
      </c:dateAx>
      <c:valAx>
        <c:axId val="6542208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3568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="80" zoomScaleNormal="80" zoomScaleSheetLayoutView="85" workbookViewId="0">
      <selection activeCell="A4" sqref="A4:I11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6" t="s">
        <v>1018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>
      <c r="A2" s="397" t="s">
        <v>21</v>
      </c>
      <c r="B2" s="397"/>
      <c r="C2" s="397"/>
      <c r="D2" s="397"/>
      <c r="E2" s="181">
        <v>43556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49250</v>
      </c>
      <c r="E5" s="328">
        <f>+IF(ISERROR(VLOOKUP($E$2,Cu!$A$5:$H$1642,7,0)),0,VLOOKUP($E$2,Cu!$A$5:$H$1642,7,0))</f>
        <v>-515</v>
      </c>
      <c r="F5" s="327" t="s">
        <v>3</v>
      </c>
      <c r="G5" s="326">
        <f>+IF(ISERROR(VLOOKUP($E$2,Cu!$A$5:$H$1642,2,0)),0,VLOOKUP($E$2,Cu!$A$5:$H$1642,2,0))</f>
        <v>7341.4106241018881</v>
      </c>
      <c r="H5" s="326">
        <f>+IF(ISERROR(VLOOKUP($E$2,Cu!$A$5:$H$1642,4,0)),0,VLOOKUP($E$2,Cu!$A$5:$H$1642,4,0))</f>
        <v>6274.7099351298193</v>
      </c>
      <c r="I5" s="326">
        <f>+IF(ISERROR(VLOOKUP($E$2,Cu!$A$5:$H$1999,5,0)),0,VLOOKUP($E$2,Cu!$A$5:$H$1999,5,0))</f>
        <v>6485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17025</v>
      </c>
      <c r="E6" s="328">
        <f>+IF(ISERROR(VLOOKUP($E$2,Pb!$A$5:$H$1987,7,0)),0,VLOOKUP($E$2,Pb!$A$5:$H$1987,7,0))</f>
        <v>-75</v>
      </c>
      <c r="F6" s="327" t="s">
        <v>3</v>
      </c>
      <c r="G6" s="326">
        <f>+IF(ISERROR(VLOOKUP($E$2,Pb!$A$5:$H$1987,2,0)),0,VLOOKUP($E$2,Pb!$A$5:$H$1987,2,0))</f>
        <v>2537.8175812250688</v>
      </c>
      <c r="H6" s="326">
        <f>+IF(ISERROR(VLOOKUP($E$2,Pb!$A$5:$H$1987,4,0)),0,VLOOKUP($E$2,Pb!$A$5:$H$1987,4,0))</f>
        <v>2169.0748557479224</v>
      </c>
      <c r="I6" s="326">
        <f>+IF(ISERROR(VLOOKUP($E$2,Pb!$A$5:$H$1987,5,0)),0,VLOOKUP($E$2,Pb!$A$5:$H$1987,5,0))</f>
        <v>2022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3519</v>
      </c>
      <c r="E7" s="328">
        <f>+IF(ISERROR(VLOOKUP($E$2,Ag!$A$5:$H$1987,7,0)),0,VLOOKUP($E$2,Ag!$A$5:$H$1987,7,0))</f>
        <v>-72</v>
      </c>
      <c r="F7" s="327" t="s">
        <v>6</v>
      </c>
      <c r="G7" s="326">
        <f>+IF(ISERROR(VLOOKUP($E$2,Ag!$A$5:$H$1518,2,0)),0,VLOOKUP($E$2,Ag!$A$5:$H$1518,2,0))</f>
        <v>524.55683220740195</v>
      </c>
      <c r="H7" s="326">
        <f>+IF(ISERROR(VLOOKUP($E$2,Ag!$A$5:$H$1518,4,0)),0,VLOOKUP($E$2,Ag!$A$5:$H$1518,4,0))</f>
        <v>448.33917282683933</v>
      </c>
      <c r="I7" s="326">
        <f>+IF(ISERROR(VLOOKUP($E$2,Ag!$A$5:$H$1518,5,0)),0,VLOOKUP($E$2,Ag!$A$5:$H$1518,5,0))</f>
        <v>486.92500000000001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22980</v>
      </c>
      <c r="E8" s="328">
        <f>+IF(ISERROR(VLOOKUP($E$2,Zn!$A$5:$H$2995,7,0)),0,VLOOKUP($E$2,Zn!$A$5:$H$2995,7,0))</f>
        <v>-60</v>
      </c>
      <c r="F8" s="327" t="s">
        <v>3</v>
      </c>
      <c r="G8" s="326">
        <f>+IF(ISERROR(VLOOKUP($E$2,Zn!$A$5:$H$2995,2,0)),0,VLOOKUP($E$2,Zn!$A$5:$H$2995,2,0))</f>
        <v>3425.4947439971857</v>
      </c>
      <c r="H8" s="326">
        <f>+IF(ISERROR(VLOOKUP($E$2,Zn!$A$5:$H$2995,4,0)),0,VLOOKUP($E$2,Zn!$A$5:$H$2995,4,0))</f>
        <v>2927.7732854676801</v>
      </c>
      <c r="I8" s="326">
        <f>+IF(ISERROR(VLOOKUP($E$2,Zn!$A$5:$H$2995,5,0)),0,VLOOKUP($E$2,Zn!$A$5:$H$2995,5,0))</f>
        <v>3000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102700</v>
      </c>
      <c r="E9" s="328">
        <f>+IF(ISERROR(VLOOKUP($E$2,Ni!$A$6:$H$2997,7,0)),0,VLOOKUP($E$2,Ni!$A$6:$H$2997,7,0))</f>
        <v>-500</v>
      </c>
      <c r="F9" s="327" t="s">
        <v>3</v>
      </c>
      <c r="G9" s="326">
        <f>+IF(ISERROR(VLOOKUP($E$2,Ni!$A$6:$H$2997,2,0)),0,VLOOKUP($E$2,Ni!$A$6:$H$2997,2,0))</f>
        <v>15308.890783660181</v>
      </c>
      <c r="H9" s="326">
        <f>+IF(ISERROR(VLOOKUP($E$2,Ni!$A$6:$H$2997,4,0)),0,VLOOKUP($E$2,Ni!$A$6:$H$2997,4,0))</f>
        <v>13084.522037316396</v>
      </c>
      <c r="I9" s="326">
        <f>+IF(ISERROR(VLOOKUP($E$2,Ni!$A$6:$H$2997,5,0)),0,VLOOKUP($E$2,Ni!$A$6:$H$2997,5,0))</f>
        <v>13015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3840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572.40643241728424</v>
      </c>
      <c r="H11" s="326">
        <f>+IF(ISERROR(VLOOKUP($E$2,Steel!$A$6:$H$2997,4,0)),0,VLOOKUP($E$2,Steel!$A$6:$H$2997,4,0))</f>
        <v>489.2362670233199</v>
      </c>
      <c r="I11" s="355">
        <f>+IF(ISERROR(VLOOKUP($E$2,Steel!$A$6:$H$2997,5,0)),0,VLOOKUP($E$2,Steel!$A$6:$H$2997,5,0))</f>
        <v>472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43556</v>
      </c>
      <c r="C15" s="182" t="s">
        <v>1002</v>
      </c>
      <c r="D15" s="192">
        <f>+IF(ISERROR(VLOOKUP($E$2,'CNY-VND'!$A$4:$B$500,2,0)),0,VLOOKUP($E$2,'CNY-VND'!$A$4:$B$500,2,0))</f>
        <v>3489</v>
      </c>
      <c r="E15" s="398" t="s">
        <v>1000</v>
      </c>
      <c r="F15" s="398"/>
      <c r="G15" s="398"/>
      <c r="H15" s="398"/>
      <c r="I15" s="39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6.70852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>
      <c r="A100" s="390" t="s">
        <v>1028</v>
      </c>
      <c r="B100" s="390"/>
      <c r="C100" s="390"/>
      <c r="D100" s="390"/>
      <c r="E100" s="390"/>
      <c r="F100" s="390"/>
      <c r="G100" s="390"/>
      <c r="H100" s="390"/>
      <c r="I100" s="390"/>
    </row>
    <row r="115" spans="1:9">
      <c r="A115" s="390" t="s">
        <v>1029</v>
      </c>
      <c r="B115" s="390"/>
      <c r="C115" s="390"/>
      <c r="D115" s="390"/>
      <c r="E115" s="390"/>
      <c r="F115" s="390"/>
      <c r="G115" s="390"/>
      <c r="H115" s="390"/>
      <c r="I115" s="390"/>
    </row>
    <row r="128" spans="1:9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45" activePane="bottomLeft" state="frozen"/>
      <selection pane="bottomLeft" activeCell="E1060" sqref="E1060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2">
      <c r="A1057" s="225">
        <v>43550</v>
      </c>
      <c r="B1057" s="341">
        <v>6.7128100000000002</v>
      </c>
    </row>
    <row r="1058" spans="1:2">
      <c r="A1058" s="225">
        <v>43551</v>
      </c>
      <c r="B1058" s="341">
        <v>6.7235100000000001</v>
      </c>
    </row>
    <row r="1059" spans="1:2">
      <c r="A1059" s="225">
        <v>43552</v>
      </c>
      <c r="B1059" s="341">
        <v>6.7374900000000002</v>
      </c>
    </row>
    <row r="1060" spans="1:2">
      <c r="A1060" s="225">
        <v>43553</v>
      </c>
      <c r="B1060" s="341">
        <v>6.7338899999999997</v>
      </c>
    </row>
    <row r="1061" spans="1:2">
      <c r="A1061" s="225">
        <v>43556</v>
      </c>
      <c r="B1061" s="341">
        <v>6.70852</v>
      </c>
    </row>
    <row r="1062" spans="1:2">
      <c r="A1062" s="125"/>
    </row>
    <row r="1063" spans="1:2">
      <c r="A1063" s="125"/>
    </row>
    <row r="1064" spans="1:2">
      <c r="A1064" s="125"/>
    </row>
    <row r="1065" spans="1:2">
      <c r="A1065" s="125"/>
    </row>
    <row r="1066" spans="1:2">
      <c r="A1066" s="125"/>
    </row>
    <row r="1067" spans="1:2">
      <c r="A1067" s="125"/>
    </row>
    <row r="1068" spans="1:2">
      <c r="A1068" s="125"/>
    </row>
    <row r="1069" spans="1:2">
      <c r="A1069" s="125"/>
    </row>
    <row r="1070" spans="1:2">
      <c r="A1070" s="125"/>
    </row>
    <row r="1071" spans="1:2">
      <c r="A1071" s="125"/>
    </row>
    <row r="1072" spans="1:2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26" activePane="bottomLeft" state="frozen"/>
      <selection pane="bottomLeft" activeCell="C541" sqref="C541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86" activePane="bottomLeft" state="frozen"/>
      <selection pane="bottomLeft" activeCell="F394" sqref="F394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72" activePane="bottomLeft" state="frozen"/>
      <selection pane="bottomLeft" activeCell="E1275" sqref="E1275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6485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5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5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75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46"/>
      <c r="B1276" s="47"/>
      <c r="C1276" s="267"/>
      <c r="D1276" s="47"/>
      <c r="E1276" s="267"/>
      <c r="F1276" s="47"/>
    </row>
    <row r="1277" spans="1:7">
      <c r="A1277" s="46"/>
      <c r="B1277" s="47"/>
      <c r="C1277" s="267"/>
      <c r="D1277" s="47"/>
      <c r="E1277" s="267"/>
      <c r="F1277" s="47"/>
    </row>
    <row r="1278" spans="1:7">
      <c r="A1278" s="46"/>
      <c r="B1278" s="47"/>
      <c r="C1278" s="267"/>
      <c r="D1278" s="47"/>
      <c r="E1278" s="267"/>
      <c r="F1278" s="47"/>
    </row>
    <row r="1279" spans="1:7">
      <c r="A1279" s="46"/>
      <c r="B1279" s="47"/>
      <c r="C1279" s="267"/>
      <c r="D1279" s="47"/>
      <c r="E1279" s="267"/>
      <c r="F1279" s="47"/>
    </row>
    <row r="1280" spans="1:7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62" activePane="bottomLeft" state="frozen"/>
      <selection pane="bottomLeft" activeCell="E1273" sqref="E1273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73" si="50">+IF(F1247=0,"",C1247/F1247)</f>
        <v>2475.7618493941013</v>
      </c>
      <c r="C1247" s="383">
        <v>16800</v>
      </c>
      <c r="D1247" s="47">
        <f t="shared" ref="D1247:D127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3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01"/>
      <c r="B1274" s="47"/>
      <c r="C1274" s="47"/>
      <c r="D1274" s="47"/>
      <c r="E1274" s="47"/>
      <c r="F1274" s="62"/>
    </row>
    <row r="1275" spans="1:7">
      <c r="A1275" s="201"/>
      <c r="B1275" s="47"/>
      <c r="C1275" s="47"/>
      <c r="D1275" s="47"/>
      <c r="E1275" s="47"/>
      <c r="F1275" s="62"/>
    </row>
    <row r="1276" spans="1:7">
      <c r="A1276" s="201"/>
      <c r="B1276" s="47"/>
      <c r="C1276" s="47"/>
      <c r="D1276" s="47"/>
      <c r="E1276" s="47"/>
      <c r="F1276" s="62"/>
    </row>
    <row r="1277" spans="1:7">
      <c r="A1277" s="201"/>
      <c r="B1277" s="47"/>
      <c r="C1277" s="47"/>
      <c r="D1277" s="47"/>
      <c r="E1277" s="47"/>
      <c r="F1277" s="62"/>
    </row>
    <row r="1278" spans="1:7">
      <c r="A1278" s="201"/>
      <c r="B1278" s="47"/>
      <c r="C1278" s="47"/>
      <c r="D1278" s="47"/>
      <c r="E1278" s="47"/>
      <c r="F1278" s="62"/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60" activePane="bottomLeft" state="frozen"/>
      <selection pane="bottomLeft" activeCell="E1274" sqref="E1274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74" si="40">+IF(F1204=0,"",C1204/F1204)</f>
        <v>502.68342758347438</v>
      </c>
      <c r="C1204" s="257">
        <v>3489</v>
      </c>
      <c r="D1204" s="20">
        <f t="shared" ref="D1204:D127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4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4"/>
      <c r="B1275" s="20"/>
      <c r="C1275" s="257"/>
      <c r="D1275" s="20"/>
      <c r="E1275" s="20"/>
      <c r="F1275" s="58"/>
    </row>
    <row r="1276" spans="1:7">
      <c r="A1276" s="224"/>
      <c r="B1276" s="20"/>
      <c r="C1276" s="257"/>
      <c r="D1276" s="20"/>
      <c r="E1276" s="20"/>
      <c r="F1276" s="58"/>
    </row>
    <row r="1277" spans="1:7">
      <c r="A1277" s="224"/>
      <c r="B1277" s="20"/>
      <c r="C1277" s="257"/>
      <c r="D1277" s="20"/>
      <c r="E1277" s="20"/>
      <c r="F1277" s="58"/>
    </row>
    <row r="1278" spans="1:7">
      <c r="A1278" s="224"/>
      <c r="B1278" s="20"/>
      <c r="C1278" s="257"/>
      <c r="D1278" s="20"/>
      <c r="E1278" s="20"/>
      <c r="F1278" s="58"/>
    </row>
    <row r="1279" spans="1:7">
      <c r="A1279" s="224"/>
      <c r="B1279" s="20"/>
      <c r="C1279" s="257"/>
      <c r="D1279" s="20"/>
      <c r="E1279" s="20"/>
      <c r="F1279" s="58"/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71"/>
  <sheetViews>
    <sheetView zoomScale="85" zoomScaleNormal="85" workbookViewId="0">
      <pane ySplit="4" topLeftCell="A1260" activePane="bottomLeft" state="frozen"/>
      <selection pane="bottomLeft" activeCell="E1271" sqref="E1271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2927.7732854676801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71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1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1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18"/>
  <sheetViews>
    <sheetView zoomScale="115" zoomScaleNormal="115" workbookViewId="0">
      <pane ySplit="5" topLeftCell="A813" activePane="bottomLeft" state="frozen"/>
      <selection pane="bottomLeft" activeCell="E818" sqref="E818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18" si="28">+IF(F731=0,"",C731/F731)</f>
        <v>14764.542141360806</v>
      </c>
      <c r="C731" s="288">
        <v>102900</v>
      </c>
      <c r="D731" s="110">
        <f t="shared" ref="D731:D818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18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42"/>
  <sheetViews>
    <sheetView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E139" sqref="E139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1"/>
  <sheetViews>
    <sheetView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L143" sqref="L143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41" si="14">+IF(F54=0,"",C54/F54)</f>
        <v>672.94171664705709</v>
      </c>
      <c r="C54" s="335">
        <v>4690</v>
      </c>
      <c r="D54" s="358">
        <f t="shared" ref="D54:D141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2019-04-01T03:38:07Z</dcterms:modified>
</cp:coreProperties>
</file>