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39" i="16"/>
  <c r="D139" s="1"/>
  <c r="F139"/>
  <c r="B816" i="7"/>
  <c r="D816"/>
  <c r="F816"/>
  <c r="G816"/>
  <c r="B1269" i="5"/>
  <c r="D1269"/>
  <c r="F1269"/>
  <c r="G1269"/>
  <c r="B1272" i="4"/>
  <c r="D1272" s="1"/>
  <c r="F1272"/>
  <c r="G1272"/>
  <c r="B1271" i="3"/>
  <c r="D1271"/>
  <c r="F1271"/>
  <c r="G1271"/>
  <c r="B1273" i="2"/>
  <c r="D1273"/>
  <c r="F1273"/>
  <c r="G1273"/>
  <c r="D138" i="16"/>
  <c r="F138"/>
  <c r="B138" s="1"/>
  <c r="B815" i="7"/>
  <c r="D815"/>
  <c r="F815"/>
  <c r="G815"/>
  <c r="B1268" i="5"/>
  <c r="D1268"/>
  <c r="F1268"/>
  <c r="G1268"/>
  <c r="B1271" i="4"/>
  <c r="D1271"/>
  <c r="F1271"/>
  <c r="G1271"/>
  <c r="B1270" i="3"/>
  <c r="D1270" s="1"/>
  <c r="F1270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B136" i="16"/>
  <c r="D136" s="1"/>
  <c r="F136"/>
  <c r="B813" i="7"/>
  <c r="D813" s="1"/>
  <c r="F813"/>
  <c r="G813"/>
  <c r="B1266" i="5"/>
  <c r="D1266" s="1"/>
  <c r="F1266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B1265" i="5"/>
  <c r="D1265" s="1"/>
  <c r="F1265"/>
  <c r="G1265"/>
  <c r="B1268" i="4"/>
  <c r="D1268" s="1"/>
  <c r="F1268"/>
  <c r="G1268"/>
  <c r="B1267" i="3"/>
  <c r="D1267" s="1"/>
  <c r="F1267"/>
  <c r="G1267"/>
  <c r="B1269" i="2"/>
  <c r="D1269" s="1"/>
  <c r="F1269"/>
  <c r="G1269"/>
  <c r="B134" i="16"/>
  <c r="D134" s="1"/>
  <c r="F134"/>
  <c r="F811" i="7"/>
  <c r="B811" s="1"/>
  <c r="D811" s="1"/>
  <c r="G811"/>
  <c r="B1264" i="5"/>
  <c r="D1264" s="1"/>
  <c r="F1264"/>
  <c r="G1264"/>
  <c r="B1267" i="4"/>
  <c r="D1267" s="1"/>
  <c r="F1267"/>
  <c r="G1267"/>
  <c r="B1266" i="3"/>
  <c r="D1266" s="1"/>
  <c r="F1266"/>
  <c r="G1266"/>
  <c r="B1268" i="2"/>
  <c r="D1268" s="1"/>
  <c r="F1268"/>
  <c r="G1268"/>
  <c r="B133" i="16"/>
  <c r="D133" s="1"/>
  <c r="F133"/>
  <c r="B810" i="7"/>
  <c r="D810" s="1"/>
  <c r="F810"/>
  <c r="G810"/>
  <c r="B1263" i="5"/>
  <c r="D1263" s="1"/>
  <c r="F1263"/>
  <c r="G1263"/>
  <c r="B1266" i="4"/>
  <c r="D1266" s="1"/>
  <c r="F1266"/>
  <c r="G1266"/>
  <c r="B1265" i="3"/>
  <c r="D1265" s="1"/>
  <c r="F1265"/>
  <c r="G1265"/>
  <c r="B1267" i="2"/>
  <c r="D1267" s="1"/>
  <c r="F1267"/>
  <c r="G1267"/>
  <c r="B809" i="7"/>
  <c r="D809" s="1"/>
  <c r="F809"/>
  <c r="G809"/>
  <c r="F132" i="16"/>
  <c r="B132" s="1"/>
  <c r="D132" s="1"/>
  <c r="B1262" i="5"/>
  <c r="D1262" s="1"/>
  <c r="F1262"/>
  <c r="G1262"/>
  <c r="B1265" i="4"/>
  <c r="D1265" s="1"/>
  <c r="F1265"/>
  <c r="G1265"/>
  <c r="B1264" i="3"/>
  <c r="D1264" s="1"/>
  <c r="F1264"/>
  <c r="G1264"/>
  <c r="B1266" i="2"/>
  <c r="D1266" s="1"/>
  <c r="F1266"/>
  <c r="G1266"/>
  <c r="B131" i="16"/>
  <c r="D131" s="1"/>
  <c r="F131"/>
  <c r="F808" i="7"/>
  <c r="B808" s="1"/>
  <c r="D808" s="1"/>
  <c r="G808"/>
  <c r="F1261" i="5"/>
  <c r="B1261" s="1"/>
  <c r="D1261" s="1"/>
  <c r="G1261"/>
  <c r="B1264" i="4"/>
  <c r="D1264" s="1"/>
  <c r="F1264"/>
  <c r="G1264"/>
  <c r="B1263" i="3"/>
  <c r="D1263" s="1"/>
  <c r="F1263"/>
  <c r="G1263"/>
  <c r="B1265" i="2"/>
  <c r="D1265" s="1"/>
  <c r="F1265"/>
  <c r="G1265"/>
  <c r="B130" i="16"/>
  <c r="D130" s="1"/>
  <c r="F130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B131" i="15"/>
  <c r="D131" s="1"/>
  <c r="F131"/>
  <c r="G131"/>
  <c r="B129" i="16"/>
  <c r="D129"/>
  <c r="F129"/>
  <c r="B806" i="7"/>
  <c r="D806" s="1"/>
  <c r="F806"/>
  <c r="G806"/>
  <c r="B1259" i="5"/>
  <c r="D1259" s="1"/>
  <c r="F1259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B128" i="16" l="1"/>
  <c r="D128"/>
  <c r="F128"/>
  <c r="B1261" i="4"/>
  <c r="D1261" s="1"/>
  <c r="F126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B1260" i="3"/>
  <c r="D1260" s="1"/>
  <c r="G1260"/>
  <c r="F1260"/>
  <c r="G1262" i="2"/>
  <c r="F1262"/>
  <c r="B1262" s="1"/>
  <c r="D1262" s="1"/>
  <c r="F127" i="16" l="1"/>
  <c r="B127" s="1"/>
  <c r="D127" s="1"/>
  <c r="B804" i="7"/>
  <c r="D804" s="1"/>
  <c r="F804"/>
  <c r="G804"/>
  <c r="B1257" i="5"/>
  <c r="D1257" s="1"/>
  <c r="F1257"/>
  <c r="G1257"/>
  <c r="B1260" i="4"/>
  <c r="D1260" s="1"/>
  <c r="F1260"/>
  <c r="G1260"/>
  <c r="B1259" i="3"/>
  <c r="D1259" s="1"/>
  <c r="F1259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B125" i="16"/>
  <c r="D125" s="1"/>
  <c r="F125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G795"/>
  <c r="B795"/>
  <c r="D795" s="1"/>
  <c r="F1248" i="5"/>
  <c r="B1248" s="1"/>
  <c r="D1248" s="1"/>
  <c r="G1248"/>
  <c r="F1251" i="4"/>
  <c r="G1251"/>
  <c r="B1250" i="3"/>
  <c r="D1250" s="1"/>
  <c r="F1250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1"/>
  <c r="D964"/>
  <c r="D872" i="2"/>
  <c r="D443" i="7"/>
  <c r="D462"/>
  <c r="D464"/>
  <c r="D465"/>
  <c r="D481"/>
  <c r="D491"/>
  <c r="D501"/>
  <c r="D505"/>
  <c r="D510"/>
  <c r="D516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1"/>
  <c r="D1006"/>
  <c r="D1013"/>
  <c r="D1015"/>
  <c r="D1020"/>
  <c r="D1022"/>
  <c r="D1023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<sst xmlns="http://schemas.openxmlformats.org/spreadsheetml/2006/main" count="4599" uniqueCount="1034">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</sst>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Cu!$A$987:$A$1260</c:f>
              <c:numCache>
                <c:formatCode>yyyy\.mm\.dd</c:formatCode>
                <c:ptCount val="27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</c:numCache>
            </c:numRef>
          </c:cat>
          <c:val>
            <c:numRef>
              <c:f>Cu!$B$987:$B$1260</c:f>
              <c:numCache>
                <c:formatCode>_(* #,##0.00_);_(* \(#,##0.00\);_(* "-"??_);_(@_)</c:formatCode>
                <c:ptCount val="27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82352768"/>
        <c:axId val="82362752"/>
      </c:areaChart>
      <c:dateAx>
        <c:axId val="8235276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3627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36275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5276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55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Ni!$A$6:$A$803</c:f>
              <c:numCache>
                <c:formatCode>yyyy\.mm\.dd</c:formatCode>
                <c:ptCount val="249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</c:numCache>
            </c:numRef>
          </c:cat>
          <c:val>
            <c:numRef>
              <c:f>Ni!$B$6:$B$803</c:f>
              <c:numCache>
                <c:formatCode>_(* #,##0.00_);_(* \(#,##0.00\);_(* "-"??_);_(@_)</c:formatCode>
                <c:ptCount val="249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88822144"/>
        <c:axId val="88823680"/>
      </c:areaChart>
      <c:dateAx>
        <c:axId val="8882214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236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23680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221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59856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88843392"/>
        <c:axId val="88844928"/>
      </c:areaChart>
      <c:dateAx>
        <c:axId val="8884339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449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44928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433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796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Steel!$A$6:$A$126</c:f>
              <c:numCache>
                <c:formatCode>yyyy\.mm\.dd</c:formatCode>
                <c:ptCount val="121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</c:numCache>
            </c:numRef>
          </c:cat>
          <c:val>
            <c:numRef>
              <c:f>Steel!$B$6:$B$126</c:f>
              <c:numCache>
                <c:formatCode>0.00</c:formatCode>
                <c:ptCount val="121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88889216"/>
        <c:axId val="88890752"/>
      </c:areaChart>
      <c:dateAx>
        <c:axId val="8888921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907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90752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892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88767488"/>
        <c:axId val="88773376"/>
      </c:areaChart>
      <c:dateAx>
        <c:axId val="8876748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7733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77337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6748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856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81920000"/>
        <c:axId val="81921536"/>
      </c:areaChart>
      <c:dateAx>
        <c:axId val="8192000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92153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1921536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200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90702208"/>
        <c:axId val="90703744"/>
      </c:areaChart>
      <c:dateAx>
        <c:axId val="90702208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703744"/>
        <c:crosses val="autoZero"/>
        <c:auto val="1"/>
        <c:lblOffset val="100"/>
        <c:baseTimeUnit val="days"/>
      </c:dateAx>
      <c:valAx>
        <c:axId val="90703744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02208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093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90732032"/>
        <c:axId val="90733568"/>
      </c:areaChart>
      <c:dateAx>
        <c:axId val="907320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33568"/>
        <c:crosses val="autoZero"/>
        <c:auto val="1"/>
        <c:lblOffset val="100"/>
        <c:baseTimeUnit val="days"/>
      </c:dateAx>
      <c:valAx>
        <c:axId val="9073356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32032"/>
        <c:crosses val="autoZero"/>
        <c:crossBetween val="midCat"/>
      </c:valAx>
    </c:plotArea>
    <c:plotVisOnly val="1"/>
    <c:dispBlanksAs val="zero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90749568"/>
        <c:axId val="90755456"/>
      </c:areaChart>
      <c:dateAx>
        <c:axId val="9074956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55456"/>
        <c:crosses val="autoZero"/>
        <c:auto val="1"/>
        <c:lblOffset val="100"/>
        <c:baseTimeUnit val="days"/>
      </c:dateAx>
      <c:valAx>
        <c:axId val="9075545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49568"/>
        <c:crosses val="autoZero"/>
        <c:crossBetween val="midCat"/>
      </c:valAx>
    </c:plotArea>
    <c:plotVisOnly val="1"/>
    <c:dispBlanksAs val="zero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92291840"/>
        <c:axId val="92293376"/>
      </c:areaChart>
      <c:dateAx>
        <c:axId val="922918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93376"/>
        <c:crosses val="autoZero"/>
        <c:auto val="1"/>
        <c:lblOffset val="100"/>
        <c:baseTimeUnit val="days"/>
      </c:dateAx>
      <c:valAx>
        <c:axId val="92293376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91840"/>
        <c:crosses val="autoZero"/>
        <c:crossBetween val="midCat"/>
      </c:valAx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92333952"/>
        <c:axId val="92335488"/>
      </c:lineChart>
      <c:dateAx>
        <c:axId val="923339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35488"/>
        <c:crosses val="autoZero"/>
        <c:auto val="1"/>
        <c:lblOffset val="100"/>
        <c:baseTimeUnit val="days"/>
      </c:dateAx>
      <c:valAx>
        <c:axId val="923354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33952"/>
        <c:crosses val="autoZero"/>
        <c:crossBetween val="between"/>
      </c:valAx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82378112"/>
        <c:axId val="82404480"/>
      </c:areaChart>
      <c:dateAx>
        <c:axId val="8237811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40448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24044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781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92557312"/>
        <c:axId val="92558848"/>
      </c:areaChart>
      <c:dateAx>
        <c:axId val="925573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558848"/>
        <c:crosses val="autoZero"/>
        <c:auto val="1"/>
        <c:lblOffset val="100"/>
        <c:baseTimeUnit val="days"/>
      </c:dateAx>
      <c:valAx>
        <c:axId val="9255884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57312"/>
        <c:crosses val="autoZero"/>
        <c:crossBetween val="midCat"/>
      </c:valAx>
    </c:plotArea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92341376"/>
        <c:axId val="92342912"/>
      </c:areaChart>
      <c:dateAx>
        <c:axId val="9234137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342912"/>
        <c:crosses val="autoZero"/>
        <c:auto val="1"/>
        <c:lblOffset val="100"/>
        <c:baseTimeUnit val="days"/>
      </c:dateAx>
      <c:valAx>
        <c:axId val="92342912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41376"/>
        <c:crosses val="autoZero"/>
        <c:crossBetween val="midCat"/>
      </c:valAx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92367104"/>
        <c:axId val="92377088"/>
      </c:barChart>
      <c:dateAx>
        <c:axId val="923671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77088"/>
        <c:crosses val="autoZero"/>
        <c:auto val="1"/>
        <c:lblOffset val="100"/>
        <c:baseTimeUnit val="days"/>
      </c:dateAx>
      <c:valAx>
        <c:axId val="923770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67104"/>
        <c:crosses val="autoZero"/>
        <c:crossBetween val="between"/>
      </c:valAx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92643328"/>
        <c:axId val="92644864"/>
      </c:areaChart>
      <c:dateAx>
        <c:axId val="92643328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2644864"/>
        <c:crosses val="autoZero"/>
        <c:auto val="1"/>
        <c:lblOffset val="100"/>
        <c:baseTimeUnit val="days"/>
      </c:dateAx>
      <c:valAx>
        <c:axId val="92644864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43328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93852800"/>
        <c:axId val="93854336"/>
      </c:areaChart>
      <c:dateAx>
        <c:axId val="9385280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854336"/>
        <c:crosses val="autoZero"/>
        <c:auto val="1"/>
        <c:lblOffset val="100"/>
        <c:baseTimeUnit val="days"/>
      </c:dateAx>
      <c:valAx>
        <c:axId val="93854336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52800"/>
        <c:crosses val="autoZero"/>
        <c:crossBetween val="midCat"/>
      </c:valAx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93905664"/>
        <c:axId val="93907200"/>
      </c:lineChart>
      <c:catAx>
        <c:axId val="939056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07200"/>
        <c:crosses val="autoZero"/>
        <c:auto val="1"/>
        <c:lblAlgn val="ctr"/>
        <c:lblOffset val="100"/>
      </c:catAx>
      <c:valAx>
        <c:axId val="93907200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0566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94214016"/>
        <c:axId val="94215552"/>
      </c:lineChart>
      <c:dateAx>
        <c:axId val="9421401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15552"/>
        <c:crosses val="autoZero"/>
        <c:auto val="1"/>
        <c:lblOffset val="100"/>
        <c:baseTimeUnit val="days"/>
      </c:dateAx>
      <c:valAx>
        <c:axId val="9421555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14016"/>
        <c:crosses val="autoZero"/>
        <c:crossBetween val="between"/>
      </c:valAx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94682496"/>
        <c:axId val="94696576"/>
      </c:areaChart>
      <c:dateAx>
        <c:axId val="946824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696576"/>
        <c:crosses val="autoZero"/>
        <c:auto val="1"/>
        <c:lblOffset val="100"/>
        <c:baseTimeUnit val="days"/>
      </c:dateAx>
      <c:valAx>
        <c:axId val="9469657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682496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94274304"/>
        <c:axId val="94275840"/>
      </c:areaChart>
      <c:dateAx>
        <c:axId val="942743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275840"/>
        <c:crosses val="autoZero"/>
        <c:auto val="1"/>
        <c:lblOffset val="100"/>
        <c:baseTimeUnit val="days"/>
      </c:dateAx>
      <c:valAx>
        <c:axId val="9427584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74304"/>
        <c:crosses val="autoZero"/>
        <c:crossBetween val="midCat"/>
      </c:valAx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94300032"/>
        <c:axId val="94301568"/>
      </c:lineChart>
      <c:dateAx>
        <c:axId val="943000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01568"/>
        <c:crosses val="autoZero"/>
        <c:auto val="1"/>
        <c:lblOffset val="100"/>
        <c:baseTimeUnit val="days"/>
      </c:dateAx>
      <c:valAx>
        <c:axId val="9430156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0003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51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Ag!$A$875:$A$1259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Ag!$B$875:$B$1259</c:f>
              <c:numCache>
                <c:formatCode>_(* #,##0.00_);_(* \(#,##0.00\);_(* "-"??_);_(@_)</c:formatCode>
                <c:ptCount val="271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82436480"/>
        <c:axId val="82438016"/>
      </c:areaChart>
      <c:dateAx>
        <c:axId val="8243648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380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438016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364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94798592"/>
        <c:axId val="94800128"/>
      </c:areaChart>
      <c:dateAx>
        <c:axId val="9479859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4800128"/>
        <c:crosses val="autoZero"/>
        <c:auto val="1"/>
        <c:lblOffset val="100"/>
        <c:baseTimeUnit val="days"/>
      </c:dateAx>
      <c:valAx>
        <c:axId val="948001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98592"/>
        <c:crosses val="autoZero"/>
        <c:crossBetween val="midCat"/>
      </c:valAx>
    </c:plotArea>
    <c:plotVisOnly val="1"/>
    <c:dispBlanksAs val="zero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94833664"/>
        <c:axId val="94839552"/>
      </c:areaChart>
      <c:dateAx>
        <c:axId val="9483366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839552"/>
        <c:crosses val="autoZero"/>
        <c:auto val="1"/>
        <c:lblOffset val="100"/>
        <c:baseTimeUnit val="days"/>
      </c:dateAx>
      <c:valAx>
        <c:axId val="9483955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833664"/>
        <c:crosses val="autoZero"/>
        <c:crossBetween val="midCat"/>
      </c:valAx>
    </c:plotArea>
    <c:plotVisOnly val="1"/>
    <c:dispBlanksAs val="zero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94876032"/>
        <c:axId val="94877568"/>
      </c:lineChart>
      <c:dateAx>
        <c:axId val="948760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877568"/>
        <c:crosses val="autoZero"/>
        <c:auto val="1"/>
        <c:lblOffset val="100"/>
        <c:baseTimeUnit val="days"/>
      </c:dateAx>
      <c:valAx>
        <c:axId val="94877568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87603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96389760"/>
        <c:axId val="96391552"/>
      </c:areaChart>
      <c:dateAx>
        <c:axId val="963897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391552"/>
        <c:crosses val="autoZero"/>
        <c:auto val="1"/>
        <c:lblOffset val="100"/>
        <c:baseTimeUnit val="days"/>
      </c:dateAx>
      <c:valAx>
        <c:axId val="96391552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389760"/>
        <c:crosses val="autoZero"/>
        <c:crossBetween val="midCat"/>
        <c:minorUnit val="1.0000000000000102E-4"/>
      </c:valAx>
    </c:plotArea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92737920"/>
        <c:axId val="92739456"/>
      </c:areaChart>
      <c:dateAx>
        <c:axId val="927379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739456"/>
        <c:crosses val="autoZero"/>
        <c:auto val="1"/>
        <c:lblOffset val="100"/>
        <c:baseTimeUnit val="days"/>
      </c:dateAx>
      <c:valAx>
        <c:axId val="92739456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37920"/>
        <c:crosses val="autoZero"/>
        <c:crossBetween val="midCat"/>
      </c:valAx>
    </c:plotArea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95238016"/>
        <c:axId val="95239552"/>
      </c:areaChart>
      <c:dateAx>
        <c:axId val="9523801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239552"/>
        <c:crosses val="autoZero"/>
        <c:auto val="1"/>
        <c:lblOffset val="100"/>
        <c:baseTimeUnit val="days"/>
      </c:dateAx>
      <c:valAx>
        <c:axId val="95239552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238016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Zn!$A$760:$A$1256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Zn!$B$760:$B$1256</c:f>
              <c:numCache>
                <c:formatCode>_(* #,##0.00_);_(* \(#,##0.00\);_(* "-"??_);_(@_)</c:formatCode>
                <c:ptCount val="271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84173952"/>
        <c:axId val="84175488"/>
      </c:areaChart>
      <c:dateAx>
        <c:axId val="8417395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754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75488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739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944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88479616"/>
        <c:axId val="88481152"/>
      </c:areaChart>
      <c:dateAx>
        <c:axId val="88479616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4811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481152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4796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66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88517248"/>
        <c:axId val="88523136"/>
      </c:areaChart>
      <c:catAx>
        <c:axId val="8851724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523136"/>
        <c:crosses val="autoZero"/>
        <c:auto val="1"/>
        <c:lblAlgn val="ctr"/>
        <c:lblOffset val="100"/>
      </c:catAx>
      <c:valAx>
        <c:axId val="8852313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5172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856"/>
        </c:manualLayout>
      </c:layout>
      <c:areaChart>
        <c:grouping val="standard"/>
        <c:ser>
          <c:idx val="0"/>
          <c:order val="0"/>
          <c:cat>
            <c:numRef>
              <c:f>Pb!$A$759:$A$1258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Pb!$B$759:$B$1258</c:f>
              <c:numCache>
                <c:formatCode>_(* #,##0.00_);_(* \(#,##0.00\);_(* "-"??_);_(@_)</c:formatCode>
                <c:ptCount val="271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88612224"/>
        <c:axId val="88618112"/>
      </c:areaChart>
      <c:dateAx>
        <c:axId val="8861222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61811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8618112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6122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88684032"/>
        <c:axId val="88685568"/>
      </c:lineChart>
      <c:dateAx>
        <c:axId val="88684032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685568"/>
        <c:crosses val="autoZero"/>
        <c:auto val="1"/>
        <c:lblOffset val="100"/>
        <c:baseTimeUnit val="days"/>
      </c:dateAx>
      <c:valAx>
        <c:axId val="88685568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68403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88706048"/>
        <c:axId val="88720128"/>
      </c:lineChart>
      <c:dateAx>
        <c:axId val="88706048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20128"/>
        <c:crosses val="autoZero"/>
        <c:auto val="1"/>
        <c:lblOffset val="100"/>
        <c:baseTimeUnit val="days"/>
      </c:dateAx>
      <c:valAx>
        <c:axId val="8872012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06048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zoomScale="80" zoomScaleNormal="80" zoomScaleSheetLayoutView="85" workbookViewId="0">
      <selection activeCell="M8" sqref="M8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6" t="s">
        <v>1018</v>
      </c>
      <c r="B1" s="396"/>
      <c r="C1" s="396"/>
      <c r="D1" s="396"/>
      <c r="E1" s="396"/>
      <c r="F1" s="396"/>
      <c r="G1" s="396"/>
      <c r="H1" s="396"/>
      <c r="I1" s="396"/>
      <c r="J1" s="157"/>
      <c r="K1" s="338"/>
      <c r="L1" s="197"/>
      <c r="M1" s="158"/>
    </row>
    <row r="2" spans="1:13">
      <c r="A2" s="397" t="s">
        <v>21</v>
      </c>
      <c r="B2" s="397"/>
      <c r="C2" s="397"/>
      <c r="D2" s="397"/>
      <c r="E2" s="181">
        <v>43552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49380</v>
      </c>
      <c r="E5" s="328">
        <f>+IF(ISERROR(VLOOKUP($E$2,Cu!$A$5:$H$1642,7,0)),0,VLOOKUP($E$2,Cu!$A$5:$H$1642,7,0))</f>
        <v>40</v>
      </c>
      <c r="F5" s="327" t="s">
        <v>3</v>
      </c>
      <c r="G5" s="326">
        <f>+IF(ISERROR(VLOOKUP($E$2,Cu!$A$5:$H$1642,2,0)),0,VLOOKUP($E$2,Cu!$A$5:$H$1642,2,0))</f>
        <v>7329.1388929705272</v>
      </c>
      <c r="H5" s="326">
        <f>+IF(ISERROR(VLOOKUP($E$2,Cu!$A$5:$H$1642,4,0)),0,VLOOKUP($E$2,Cu!$A$5:$H$1642,4,0))</f>
        <v>6264.2212760431858</v>
      </c>
      <c r="I5" s="326">
        <f>+IF(ISERROR(VLOOKUP($E$2,Cu!$A$5:$H$1999,5,0)),0,VLOOKUP($E$2,Cu!$A$5:$H$1999,5,0))</f>
        <v>6338.5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17050</v>
      </c>
      <c r="E6" s="328">
        <f>+IF(ISERROR(VLOOKUP($E$2,Pb!$A$5:$H$1987,7,0)),0,VLOOKUP($E$2,Pb!$A$5:$H$1987,7,0))</f>
        <v>-25</v>
      </c>
      <c r="F6" s="327" t="s">
        <v>3</v>
      </c>
      <c r="G6" s="326">
        <f>+IF(ISERROR(VLOOKUP($E$2,Pb!$A$5:$H$1987,2,0)),0,VLOOKUP($E$2,Pb!$A$5:$H$1987,2,0))</f>
        <v>2530.6160009142868</v>
      </c>
      <c r="H6" s="326">
        <f>+IF(ISERROR(VLOOKUP($E$2,Pb!$A$5:$H$1987,4,0)),0,VLOOKUP($E$2,Pb!$A$5:$H$1987,4,0))</f>
        <v>2162.9196589010999</v>
      </c>
      <c r="I6" s="326">
        <f>+IF(ISERROR(VLOOKUP($E$2,Pb!$A$5:$H$1987,5,0)),0,VLOOKUP($E$2,Pb!$A$5:$H$1987,5,0))</f>
        <v>1978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3639</v>
      </c>
      <c r="E7" s="328">
        <f>+IF(ISERROR(VLOOKUP($E$2,Ag!$A$5:$H$1987,7,0)),0,VLOOKUP($E$2,Ag!$A$5:$H$1987,7,0))</f>
        <v>-42</v>
      </c>
      <c r="F7" s="327" t="s">
        <v>6</v>
      </c>
      <c r="G7" s="326">
        <f>+IF(ISERROR(VLOOKUP($E$2,Ag!$A$5:$H$1518,2,0)),0,VLOOKUP($E$2,Ag!$A$5:$H$1518,2,0))</f>
        <v>540.11211890481468</v>
      </c>
      <c r="H7" s="326">
        <f>+IF(ISERROR(VLOOKUP($E$2,Ag!$A$5:$H$1518,4,0)),0,VLOOKUP($E$2,Ag!$A$5:$H$1518,4,0))</f>
        <v>461.63428966223478</v>
      </c>
      <c r="I7" s="326">
        <f>+IF(ISERROR(VLOOKUP($E$2,Ag!$A$5:$H$1518,5,0)),0,VLOOKUP($E$2,Ag!$A$5:$H$1518,5,0))</f>
        <v>491.42500000000001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23080</v>
      </c>
      <c r="E8" s="328">
        <f>+IF(ISERROR(VLOOKUP($E$2,Zn!$A$5:$H$2995,7,0)),0,VLOOKUP($E$2,Zn!$A$5:$H$2995,7,0))</f>
        <v>170</v>
      </c>
      <c r="F8" s="327" t="s">
        <v>3</v>
      </c>
      <c r="G8" s="326">
        <f>+IF(ISERROR(VLOOKUP($E$2,Zn!$A$5:$H$2995,2,0)),0,VLOOKUP($E$2,Zn!$A$5:$H$2995,2,0))</f>
        <v>3425.6080528505422</v>
      </c>
      <c r="H8" s="326">
        <f>+IF(ISERROR(VLOOKUP($E$2,Zn!$A$5:$H$2995,4,0)),0,VLOOKUP($E$2,Zn!$A$5:$H$2995,4,0))</f>
        <v>2927.8701306414891</v>
      </c>
      <c r="I8" s="326">
        <f>+IF(ISERROR(VLOOKUP($E$2,Zn!$A$5:$H$2995,5,0)),0,VLOOKUP($E$2,Zn!$A$5:$H$2995,5,0))</f>
        <v>2929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103650</v>
      </c>
      <c r="E9" s="328">
        <f>+IF(ISERROR(VLOOKUP($E$2,Ni!$A$6:$H$2997,7,0)),0,VLOOKUP($E$2,Ni!$A$6:$H$2997,7,0))</f>
        <v>-700</v>
      </c>
      <c r="F9" s="327" t="s">
        <v>3</v>
      </c>
      <c r="G9" s="326">
        <f>+IF(ISERROR(VLOOKUP($E$2,Ni!$A$6:$H$2997,2,0)),0,VLOOKUP($E$2,Ni!$A$6:$H$2997,2,0))</f>
        <v>15384.067360396824</v>
      </c>
      <c r="H9" s="326">
        <f>+IF(ISERROR(VLOOKUP($E$2,Ni!$A$6:$H$2997,4,0)),0,VLOOKUP($E$2,Ni!$A$6:$H$2997,4,0))</f>
        <v>13148.775521706688</v>
      </c>
      <c r="I9" s="326">
        <f>+IF(ISERROR(VLOOKUP($E$2,Ni!$A$6:$H$2997,5,0)),0,VLOOKUP($E$2,Ni!$A$6:$H$2997,5,0))</f>
        <v>13025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3910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580.33481311289518</v>
      </c>
      <c r="H11" s="326">
        <f>+IF(ISERROR(VLOOKUP($E$2,Steel!$A$6:$H$2997,4,0)),0,VLOOKUP($E$2,Steel!$A$6:$H$2997,4,0))</f>
        <v>496.0126607802523</v>
      </c>
      <c r="I11" s="355">
        <f>+IF(ISERROR(VLOOKUP($E$2,Steel!$A$6:$H$2997,5,0)),0,VLOOKUP($E$2,Steel!$A$6:$H$2997,5,0))</f>
        <v>479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43552</v>
      </c>
      <c r="C15" s="182" t="s">
        <v>1002</v>
      </c>
      <c r="D15" s="192">
        <f>+IF(ISERROR(VLOOKUP($E$2,'CNY-VND'!$A$4:$B$500,2,0)),0,VLOOKUP($E$2,'CNY-VND'!$A$4:$B$500,2,0))</f>
        <v>3475</v>
      </c>
      <c r="E15" s="398" t="s">
        <v>1000</v>
      </c>
      <c r="F15" s="398"/>
      <c r="G15" s="398"/>
      <c r="H15" s="398"/>
      <c r="I15" s="398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8" t="s">
        <v>1003</v>
      </c>
      <c r="F16" s="398"/>
      <c r="G16" s="398"/>
      <c r="H16" s="398"/>
      <c r="I16" s="398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6.7374900000000002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9" t="s">
        <v>17</v>
      </c>
      <c r="B18" s="399"/>
      <c r="C18" s="399"/>
      <c r="D18" s="399"/>
      <c r="E18" s="399"/>
      <c r="F18" s="399"/>
      <c r="G18" s="399"/>
      <c r="H18" s="399"/>
      <c r="I18" s="399"/>
    </row>
    <row r="19" spans="1:12" ht="15.75" customHeight="1">
      <c r="A19" s="393" t="s">
        <v>656</v>
      </c>
      <c r="B19" s="394"/>
      <c r="C19" s="393" t="s">
        <v>18</v>
      </c>
      <c r="D19" s="395"/>
      <c r="E19" s="395"/>
      <c r="F19" s="395"/>
      <c r="G19" s="395"/>
      <c r="H19" s="395"/>
      <c r="I19" s="395"/>
    </row>
    <row r="34" spans="1:12" ht="15" customHeight="1">
      <c r="A34" s="391" t="s">
        <v>657</v>
      </c>
      <c r="B34" s="391"/>
      <c r="C34" s="392" t="s">
        <v>4</v>
      </c>
      <c r="D34" s="392"/>
      <c r="E34" s="392"/>
      <c r="F34" s="392"/>
      <c r="G34" s="392"/>
      <c r="H34" s="392"/>
      <c r="I34" s="392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1" t="s">
        <v>705</v>
      </c>
      <c r="B49" s="391"/>
      <c r="C49" s="392" t="s">
        <v>706</v>
      </c>
      <c r="D49" s="392"/>
      <c r="E49" s="392"/>
      <c r="F49" s="392"/>
      <c r="G49" s="392"/>
      <c r="H49" s="392"/>
      <c r="I49" s="392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1" t="s">
        <v>721</v>
      </c>
      <c r="B67" s="391"/>
      <c r="C67" s="392" t="s">
        <v>722</v>
      </c>
      <c r="D67" s="392"/>
      <c r="E67" s="392"/>
      <c r="F67" s="392"/>
      <c r="G67" s="392"/>
      <c r="H67" s="392"/>
      <c r="I67" s="392"/>
    </row>
    <row r="82" spans="1:9">
      <c r="A82" s="391" t="s">
        <v>759</v>
      </c>
      <c r="B82" s="391"/>
      <c r="C82" s="392" t="s">
        <v>760</v>
      </c>
      <c r="D82" s="392"/>
      <c r="E82" s="392"/>
      <c r="F82" s="392"/>
      <c r="G82" s="392"/>
      <c r="H82" s="392"/>
      <c r="I82" s="392"/>
    </row>
    <row r="100" spans="1:9">
      <c r="A100" s="390" t="s">
        <v>1028</v>
      </c>
      <c r="B100" s="390"/>
      <c r="C100" s="390"/>
      <c r="D100" s="390"/>
      <c r="E100" s="390"/>
      <c r="F100" s="390"/>
      <c r="G100" s="390"/>
      <c r="H100" s="390"/>
      <c r="I100" s="390"/>
    </row>
    <row r="115" spans="1:9">
      <c r="A115" s="390" t="s">
        <v>1029</v>
      </c>
      <c r="B115" s="390"/>
      <c r="C115" s="390"/>
      <c r="D115" s="390"/>
      <c r="E115" s="390"/>
      <c r="F115" s="390"/>
      <c r="G115" s="390"/>
      <c r="H115" s="390"/>
      <c r="I115" s="390"/>
    </row>
    <row r="128" spans="1:9">
      <c r="A128" s="390" t="s">
        <v>1005</v>
      </c>
      <c r="B128" s="390"/>
      <c r="C128" s="390"/>
      <c r="D128" s="390"/>
      <c r="E128" s="390"/>
      <c r="F128" s="390"/>
      <c r="G128" s="390"/>
      <c r="H128" s="390"/>
      <c r="I128" s="390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45" activePane="bottomLeft" state="frozen"/>
      <selection pane="bottomLeft" activeCell="F1059" sqref="F1059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1019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1033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1033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2">
      <c r="A1057" s="225">
        <v>43550</v>
      </c>
      <c r="B1057" s="341">
        <v>6.7128100000000002</v>
      </c>
    </row>
    <row r="1058" spans="1:2">
      <c r="A1058" s="225">
        <v>43551</v>
      </c>
      <c r="B1058" s="341">
        <v>6.7235100000000001</v>
      </c>
    </row>
    <row r="1059" spans="1:2">
      <c r="A1059" s="225">
        <v>43552</v>
      </c>
      <c r="B1059" s="341">
        <v>6.7374900000000002</v>
      </c>
    </row>
    <row r="1060" spans="1:2">
      <c r="A1060" s="125"/>
    </row>
    <row r="1061" spans="1:2">
      <c r="A1061" s="125"/>
    </row>
    <row r="1062" spans="1:2">
      <c r="A1062" s="125"/>
    </row>
    <row r="1063" spans="1:2">
      <c r="A1063" s="125"/>
    </row>
    <row r="1064" spans="1:2">
      <c r="A1064" s="125"/>
    </row>
    <row r="1065" spans="1:2">
      <c r="A1065" s="125"/>
    </row>
    <row r="1066" spans="1:2">
      <c r="A1066" s="125"/>
    </row>
    <row r="1067" spans="1:2">
      <c r="A1067" s="125"/>
    </row>
    <row r="1068" spans="1:2">
      <c r="A1068" s="125"/>
    </row>
    <row r="1069" spans="1:2">
      <c r="A1069" s="125"/>
    </row>
    <row r="1070" spans="1:2">
      <c r="A1070" s="125"/>
    </row>
    <row r="1071" spans="1:2">
      <c r="A1071" s="125"/>
    </row>
    <row r="1072" spans="1:2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26" activePane="bottomLeft" state="frozen"/>
      <selection pane="bottomLeft" activeCell="G541" sqref="G541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86" activePane="bottomLeft" state="frozen"/>
      <selection pane="bottomLeft" activeCell="E400" sqref="E400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1017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60" activePane="bottomLeft" state="frozen"/>
      <selection pane="bottomLeft" activeCell="E1273" sqref="E1273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6338.5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73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73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73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46"/>
      <c r="B1274" s="47"/>
      <c r="C1274" s="267"/>
      <c r="D1274" s="47"/>
      <c r="E1274" s="267"/>
      <c r="F1274" s="47"/>
    </row>
    <row r="1275" spans="1:7">
      <c r="A1275" s="46"/>
      <c r="B1275" s="47"/>
      <c r="C1275" s="267"/>
      <c r="D1275" s="47"/>
      <c r="E1275" s="267"/>
      <c r="F1275" s="47"/>
    </row>
    <row r="1276" spans="1:7">
      <c r="A1276" s="46"/>
      <c r="B1276" s="47"/>
      <c r="C1276" s="267"/>
      <c r="D1276" s="47"/>
      <c r="E1276" s="267"/>
      <c r="F1276" s="47"/>
    </row>
    <row r="1277" spans="1:7">
      <c r="A1277" s="46"/>
      <c r="B1277" s="47"/>
      <c r="C1277" s="267"/>
      <c r="D1277" s="47"/>
      <c r="E1277" s="267"/>
      <c r="F1277" s="47"/>
    </row>
    <row r="1278" spans="1:7">
      <c r="A1278" s="46"/>
      <c r="B1278" s="47"/>
      <c r="C1278" s="267"/>
      <c r="D1278" s="47"/>
      <c r="E1278" s="267"/>
      <c r="F1278" s="47"/>
    </row>
    <row r="1279" spans="1:7">
      <c r="A1279" s="46"/>
      <c r="B1279" s="47"/>
      <c r="C1279" s="267"/>
      <c r="D1279" s="47"/>
      <c r="E1279" s="267"/>
      <c r="F1279" s="47"/>
    </row>
    <row r="1280" spans="1:7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59" activePane="bottomLeft" state="frozen"/>
      <selection pane="bottomLeft" activeCell="E1271" sqref="E1271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71" si="50">+IF(F1247=0,"",C1247/F1247)</f>
        <v>2475.7618493941013</v>
      </c>
      <c r="C1247" s="383">
        <v>16800</v>
      </c>
      <c r="D1247" s="47">
        <f t="shared" ref="D1247:D1271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71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01"/>
      <c r="B1272" s="47"/>
      <c r="C1272" s="47"/>
      <c r="D1272" s="47"/>
      <c r="E1272" s="47"/>
      <c r="F1272" s="62"/>
    </row>
    <row r="1273" spans="1:7">
      <c r="A1273" s="201"/>
      <c r="B1273" s="47"/>
      <c r="C1273" s="47"/>
      <c r="D1273" s="47"/>
      <c r="E1273" s="47"/>
      <c r="F1273" s="62"/>
    </row>
    <row r="1274" spans="1:7">
      <c r="A1274" s="201"/>
      <c r="B1274" s="47"/>
      <c r="C1274" s="47"/>
      <c r="D1274" s="47"/>
      <c r="E1274" s="47"/>
      <c r="F1274" s="62"/>
    </row>
    <row r="1275" spans="1:7">
      <c r="A1275" s="201"/>
      <c r="B1275" s="47"/>
      <c r="C1275" s="47"/>
      <c r="D1275" s="47"/>
      <c r="E1275" s="47"/>
      <c r="F1275" s="62"/>
    </row>
    <row r="1276" spans="1:7">
      <c r="A1276" s="201"/>
      <c r="B1276" s="47"/>
      <c r="C1276" s="47"/>
      <c r="D1276" s="47"/>
      <c r="E1276" s="47"/>
      <c r="F1276" s="62"/>
    </row>
    <row r="1277" spans="1:7">
      <c r="A1277" s="201"/>
      <c r="B1277" s="47"/>
      <c r="C1277" s="47"/>
      <c r="D1277" s="47"/>
      <c r="E1277" s="47"/>
      <c r="F1277" s="62"/>
    </row>
    <row r="1278" spans="1:7">
      <c r="A1278" s="201"/>
      <c r="B1278" s="47"/>
      <c r="C1278" s="47"/>
      <c r="D1278" s="47"/>
      <c r="E1278" s="47"/>
      <c r="F1278" s="62"/>
    </row>
    <row r="1279" spans="1:7">
      <c r="A1279" s="201"/>
      <c r="B1279" s="47"/>
      <c r="C1279" s="47"/>
      <c r="D1279" s="47"/>
      <c r="E1279" s="47"/>
      <c r="F1279" s="62"/>
    </row>
    <row r="1280" spans="1:7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57" activePane="bottomLeft" state="frozen"/>
      <selection pane="bottomLeft" activeCell="E1272" sqref="E1272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72" si="40">+IF(F1204=0,"",C1204/F1204)</f>
        <v>502.68342758347438</v>
      </c>
      <c r="C1204" s="257">
        <v>3489</v>
      </c>
      <c r="D1204" s="20">
        <f t="shared" ref="D1204:D1272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72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4"/>
      <c r="B1273" s="20"/>
      <c r="C1273" s="257"/>
      <c r="D1273" s="20"/>
      <c r="E1273" s="20"/>
      <c r="F1273" s="58"/>
    </row>
    <row r="1274" spans="1:7">
      <c r="A1274" s="224"/>
      <c r="B1274" s="20"/>
      <c r="C1274" s="257"/>
      <c r="D1274" s="20"/>
      <c r="E1274" s="20"/>
      <c r="F1274" s="58"/>
    </row>
    <row r="1275" spans="1:7">
      <c r="A1275" s="224"/>
      <c r="B1275" s="20"/>
      <c r="C1275" s="257"/>
      <c r="D1275" s="20"/>
      <c r="E1275" s="20"/>
      <c r="F1275" s="58"/>
    </row>
    <row r="1276" spans="1:7">
      <c r="A1276" s="224"/>
      <c r="B1276" s="20"/>
      <c r="C1276" s="257"/>
      <c r="D1276" s="20"/>
      <c r="E1276" s="20"/>
      <c r="F1276" s="58"/>
    </row>
    <row r="1277" spans="1:7">
      <c r="A1277" s="224"/>
      <c r="B1277" s="20"/>
      <c r="C1277" s="257"/>
      <c r="D1277" s="20"/>
      <c r="E1277" s="20"/>
      <c r="F1277" s="58"/>
    </row>
    <row r="1278" spans="1:7">
      <c r="A1278" s="224"/>
      <c r="B1278" s="20"/>
      <c r="C1278" s="257"/>
      <c r="D1278" s="20"/>
      <c r="E1278" s="20"/>
      <c r="F1278" s="58"/>
    </row>
    <row r="1279" spans="1:7">
      <c r="A1279" s="224"/>
      <c r="B1279" s="20"/>
      <c r="C1279" s="257"/>
      <c r="D1279" s="20"/>
      <c r="E1279" s="20"/>
      <c r="F1279" s="58"/>
    </row>
    <row r="1280" spans="1:7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69"/>
  <sheetViews>
    <sheetView zoomScale="85" zoomScaleNormal="85" workbookViewId="0">
      <pane ySplit="4" topLeftCell="A1257" activePane="bottomLeft" state="frozen"/>
      <selection pane="bottomLeft" activeCell="E1269" sqref="E1269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2927.8701306414891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69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69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69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16"/>
  <sheetViews>
    <sheetView zoomScale="115" zoomScaleNormal="115" workbookViewId="0">
      <pane ySplit="5" topLeftCell="A807" activePane="bottomLeft" state="frozen"/>
      <selection pane="bottomLeft" activeCell="E816" sqref="E816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16" si="28">+IF(F731=0,"",C731/F731)</f>
        <v>14764.542141360806</v>
      </c>
      <c r="C731" s="288">
        <v>102900</v>
      </c>
      <c r="D731" s="110">
        <f t="shared" ref="D731:D816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16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40"/>
  <sheetViews>
    <sheetView workbookViewId="0">
      <pane xSplit="1" ySplit="5" topLeftCell="B132" activePane="bottomRight" state="frozen"/>
      <selection pane="topRight" activeCell="B1" sqref="B1"/>
      <selection pane="bottomLeft" activeCell="A6" sqref="A6"/>
      <selection pane="bottomRight" activeCell="E139" sqref="E139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1024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1024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1024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1024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1024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1024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1024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1024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1024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1024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1024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1024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9"/>
  <sheetViews>
    <sheetView workbookViewId="0">
      <pane xSplit="1" ySplit="5" topLeftCell="B132" activePane="bottomRight" state="frozen"/>
      <selection pane="topRight" activeCell="B1" sqref="B1"/>
      <selection pane="bottomLeft" activeCell="A6" sqref="A6"/>
      <selection pane="bottomRight" activeCell="E139" sqref="E139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39" si="14">+IF(F54=0,"",C54/F54)</f>
        <v>672.94171664705709</v>
      </c>
      <c r="C54" s="335">
        <v>4690</v>
      </c>
      <c r="D54" s="358">
        <f t="shared" ref="D54:D139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2019-03-28T03:40:27Z</dcterms:modified>
</cp:coreProperties>
</file>