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37" i="16"/>
  <c r="D137"/>
  <c r="F137"/>
  <c r="B814" i="7"/>
  <c r="D814"/>
  <c r="F814"/>
  <c r="G814"/>
  <c r="B1267" i="5"/>
  <c r="D1267"/>
  <c r="F1267"/>
  <c r="G1267"/>
  <c r="B1270" i="4"/>
  <c r="D1270"/>
  <c r="F1270"/>
  <c r="G1270"/>
  <c r="B1269" i="3"/>
  <c r="D1269" s="1"/>
  <c r="F1269"/>
  <c r="G1269"/>
  <c r="B1271" i="2"/>
  <c r="D1271"/>
  <c r="F1271"/>
  <c r="G1271"/>
  <c r="B136" i="16"/>
  <c r="D136"/>
  <c r="F136"/>
  <c r="B813" i="7"/>
  <c r="D813"/>
  <c r="F813"/>
  <c r="G813"/>
  <c r="B1266" i="5"/>
  <c r="D1266"/>
  <c r="F1266"/>
  <c r="G1266"/>
  <c r="B1269" i="4"/>
  <c r="D1269" s="1"/>
  <c r="F1269"/>
  <c r="G1269"/>
  <c r="B1268" i="3"/>
  <c r="D1268"/>
  <c r="F1268"/>
  <c r="G1268"/>
  <c r="B1270" i="2"/>
  <c r="D1270"/>
  <c r="F1270"/>
  <c r="G1270"/>
  <c r="B135" i="16"/>
  <c r="D135"/>
  <c r="F135"/>
  <c r="B812" i="7"/>
  <c r="D812" s="1"/>
  <c r="F812"/>
  <c r="G812"/>
  <c r="B1265" i="5"/>
  <c r="D1265"/>
  <c r="F1265"/>
  <c r="G1265"/>
  <c r="B1268" i="4"/>
  <c r="D1268"/>
  <c r="F1268"/>
  <c r="G1268"/>
  <c r="B1267" i="3"/>
  <c r="D1267" s="1"/>
  <c r="F1267"/>
  <c r="G1267"/>
  <c r="B1269" i="2"/>
  <c r="D1269"/>
  <c r="F1269"/>
  <c r="G1269"/>
  <c r="B134" i="16"/>
  <c r="D134" s="1"/>
  <c r="F134"/>
  <c r="B811" i="7"/>
  <c r="D811" s="1"/>
  <c r="F811"/>
  <c r="G811"/>
  <c r="B1264" i="5"/>
  <c r="D1264"/>
  <c r="F1264"/>
  <c r="G1264"/>
  <c r="B1267" i="4"/>
  <c r="D1267"/>
  <c r="F1267"/>
  <c r="G1267"/>
  <c r="B1266" i="3"/>
  <c r="D1266"/>
  <c r="F1266"/>
  <c r="G1266"/>
  <c r="B1268" i="2"/>
  <c r="D1268"/>
  <c r="F1268"/>
  <c r="G1268"/>
  <c r="B133" i="16"/>
  <c r="D133"/>
  <c r="F133"/>
  <c r="B810" i="7"/>
  <c r="D810"/>
  <c r="F810"/>
  <c r="G810"/>
  <c r="B1263" i="5"/>
  <c r="D1263"/>
  <c r="F1263"/>
  <c r="G1263"/>
  <c r="B1266" i="4"/>
  <c r="D1266"/>
  <c r="F1266"/>
  <c r="G1266"/>
  <c r="B1265" i="3"/>
  <c r="D1265"/>
  <c r="F1265"/>
  <c r="G1265"/>
  <c r="B1267" i="2"/>
  <c r="D1267"/>
  <c r="F1267"/>
  <c r="G1267"/>
  <c r="B809" i="7"/>
  <c r="D809" s="1"/>
  <c r="F809"/>
  <c r="G809"/>
  <c r="B132" i="16"/>
  <c r="D132" s="1"/>
  <c r="F132"/>
  <c r="B1262" i="5"/>
  <c r="D1262" s="1"/>
  <c r="F1262"/>
  <c r="G1262"/>
  <c r="B1265" i="4"/>
  <c r="D1265"/>
  <c r="F1265"/>
  <c r="G1265"/>
  <c r="B1264" i="3"/>
  <c r="D1264"/>
  <c r="F1264"/>
  <c r="G1264"/>
  <c r="B1266" i="2"/>
  <c r="D1266"/>
  <c r="F1266"/>
  <c r="G1266"/>
  <c r="B131" i="16"/>
  <c r="D131"/>
  <c r="F131"/>
  <c r="B808" i="7"/>
  <c r="D808"/>
  <c r="F808"/>
  <c r="G808"/>
  <c r="B1261" i="5"/>
  <c r="D1261" s="1"/>
  <c r="F1261"/>
  <c r="G1261"/>
  <c r="B1264" i="4"/>
  <c r="D1264" s="1"/>
  <c r="F1264"/>
  <c r="G1264"/>
  <c r="B1263" i="3"/>
  <c r="D1263"/>
  <c r="F1263"/>
  <c r="G1263"/>
  <c r="B1265" i="2"/>
  <c r="D1265" s="1"/>
  <c r="F1265"/>
  <c r="G1265"/>
  <c r="B130" i="16"/>
  <c r="D130"/>
  <c r="F130"/>
  <c r="B807" i="7"/>
  <c r="D807"/>
  <c r="F807"/>
  <c r="G807"/>
  <c r="B1260" i="5"/>
  <c r="D1260" s="1"/>
  <c r="F1260"/>
  <c r="G1260"/>
  <c r="B1263" i="4"/>
  <c r="D1263"/>
  <c r="F1263"/>
  <c r="G1263"/>
  <c r="B1262" i="3"/>
  <c r="D1262"/>
  <c r="F1262"/>
  <c r="G1262"/>
  <c r="B1264" i="2"/>
  <c r="D1264"/>
  <c r="F1264"/>
  <c r="G1264"/>
  <c r="B131" i="15"/>
  <c r="D131" s="1"/>
  <c r="F131"/>
  <c r="G131"/>
  <c r="B129" i="16"/>
  <c r="D129"/>
  <c r="F129"/>
  <c r="B806" i="7"/>
  <c r="D806"/>
  <c r="F806"/>
  <c r="G806"/>
  <c r="B1259" i="5"/>
  <c r="D1259" s="1"/>
  <c r="F1259"/>
  <c r="G1259"/>
  <c r="B1262" i="4"/>
  <c r="D1262"/>
  <c r="F1262"/>
  <c r="G1262"/>
  <c r="B1261" i="3"/>
  <c r="D1261" s="1"/>
  <c r="F1261"/>
  <c r="G1261"/>
  <c r="B1263" i="2"/>
  <c r="D1263"/>
  <c r="F1263"/>
  <c r="G1263"/>
  <c r="B130" i="15"/>
  <c r="D130"/>
  <c r="F130"/>
  <c r="G130"/>
  <c r="B128" i="16" l="1"/>
  <c r="D128"/>
  <c r="F128"/>
  <c r="B1261" i="4"/>
  <c r="D1261" s="1"/>
  <c r="F1261"/>
  <c r="G1261"/>
  <c r="B129" i="15"/>
  <c r="D129"/>
  <c r="G129"/>
  <c r="F129"/>
  <c r="B805" i="7"/>
  <c r="D805"/>
  <c r="F805"/>
  <c r="G805"/>
  <c r="B1258" i="5"/>
  <c r="D1258" s="1"/>
  <c r="F1258"/>
  <c r="G1258"/>
  <c r="B1260" i="3"/>
  <c r="D1260" s="1"/>
  <c r="G1260"/>
  <c r="F1260"/>
  <c r="G1262" i="2"/>
  <c r="F1262"/>
  <c r="B1262"/>
  <c r="D1262" s="1"/>
  <c r="B127" i="16" l="1"/>
  <c r="D127" s="1"/>
  <c r="F127"/>
  <c r="B804" i="7"/>
  <c r="D804"/>
  <c r="F804"/>
  <c r="G804"/>
  <c r="B1257" i="5"/>
  <c r="D1257"/>
  <c r="F1257"/>
  <c r="G1257"/>
  <c r="B1260" i="4"/>
  <c r="D1260"/>
  <c r="F1260"/>
  <c r="G1260"/>
  <c r="B1259" i="3"/>
  <c r="D1259" s="1"/>
  <c r="F1259"/>
  <c r="G1259"/>
  <c r="B1261" i="2" l="1"/>
  <c r="D1261" s="1"/>
  <c r="F1261"/>
  <c r="G1261"/>
  <c r="F128" i="15"/>
  <c r="B128" s="1"/>
  <c r="D128" s="1"/>
  <c r="G128"/>
  <c r="F1259" i="4" l="1"/>
  <c r="B1259" s="1"/>
  <c r="D1259" s="1"/>
  <c r="G1259"/>
  <c r="F126" i="16"/>
  <c r="B126" s="1"/>
  <c r="D126" s="1"/>
  <c r="B803" i="7"/>
  <c r="D803" s="1"/>
  <c r="F803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B126" i="15"/>
  <c r="D126"/>
  <c r="G126"/>
  <c r="F126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B1252" i="3"/>
  <c r="D1252" s="1"/>
  <c r="F1252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B1252" i="4"/>
  <c r="D1252" s="1"/>
  <c r="F1252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39" i="7"/>
  <c r="D443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<sst xmlns="http://schemas.openxmlformats.org/spreadsheetml/2006/main" count="4599" uniqueCount="1034">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</sst>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65582976"/>
        <c:axId val="65584512"/>
      </c:areaChart>
      <c:dateAx>
        <c:axId val="6558297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84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58451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829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7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2825216"/>
        <c:axId val="82826752"/>
      </c:areaChart>
      <c:dateAx>
        <c:axId val="8282521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26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2675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252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812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2837888"/>
        <c:axId val="82839424"/>
      </c:areaChart>
      <c:dateAx>
        <c:axId val="8283788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9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39424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78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782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2887424"/>
        <c:axId val="82888960"/>
      </c:areaChart>
      <c:dateAx>
        <c:axId val="828874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89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88960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74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3207680"/>
        <c:axId val="83209216"/>
      </c:areaChart>
      <c:dateAx>
        <c:axId val="8320768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092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20921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076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64763776"/>
        <c:axId val="64765312"/>
      </c:areaChart>
      <c:dateAx>
        <c:axId val="6476377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7653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4765312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637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3752832"/>
        <c:axId val="83754368"/>
      </c:areaChart>
      <c:dateAx>
        <c:axId val="83752832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54368"/>
        <c:crosses val="autoZero"/>
        <c:auto val="1"/>
        <c:lblOffset val="100"/>
        <c:baseTimeUnit val="days"/>
      </c:dateAx>
      <c:valAx>
        <c:axId val="83754368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52832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077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3966592"/>
        <c:axId val="83976576"/>
      </c:areaChart>
      <c:dateAx>
        <c:axId val="839665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76576"/>
        <c:crosses val="autoZero"/>
        <c:auto val="1"/>
        <c:lblOffset val="100"/>
        <c:baseTimeUnit val="days"/>
      </c:dateAx>
      <c:valAx>
        <c:axId val="8397657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66592"/>
        <c:crosses val="autoZero"/>
        <c:crossBetween val="midCat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4016512"/>
        <c:axId val="84018304"/>
      </c:areaChart>
      <c:dateAx>
        <c:axId val="8401651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18304"/>
        <c:crosses val="autoZero"/>
        <c:auto val="1"/>
        <c:lblOffset val="100"/>
        <c:baseTimeUnit val="days"/>
      </c:dateAx>
      <c:valAx>
        <c:axId val="840183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16512"/>
        <c:crosses val="autoZero"/>
        <c:crossBetween val="midCat"/>
      </c:valAx>
    </c:plotArea>
    <c:plotVisOnly val="1"/>
    <c:dispBlanksAs val="zero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4083840"/>
        <c:axId val="84085376"/>
      </c:areaChart>
      <c:dateAx>
        <c:axId val="840838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85376"/>
        <c:crosses val="autoZero"/>
        <c:auto val="1"/>
        <c:lblOffset val="100"/>
        <c:baseTimeUnit val="days"/>
      </c:dateAx>
      <c:valAx>
        <c:axId val="8408537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83840"/>
        <c:crosses val="autoZero"/>
        <c:crossBetween val="midCat"/>
      </c:valAx>
    </c:plotArea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4125568"/>
        <c:axId val="84127104"/>
      </c:lineChart>
      <c:dateAx>
        <c:axId val="841255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27104"/>
        <c:crosses val="autoZero"/>
        <c:auto val="1"/>
        <c:lblOffset val="100"/>
        <c:baseTimeUnit val="days"/>
      </c:dateAx>
      <c:valAx>
        <c:axId val="841271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25568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67242240"/>
        <c:axId val="67260416"/>
      </c:areaChart>
      <c:dateAx>
        <c:axId val="67242240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26041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726041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422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139392"/>
        <c:axId val="84554880"/>
      </c:areaChart>
      <c:dateAx>
        <c:axId val="841393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54880"/>
        <c:crosses val="autoZero"/>
        <c:auto val="1"/>
        <c:lblOffset val="100"/>
        <c:baseTimeUnit val="days"/>
      </c:dateAx>
      <c:valAx>
        <c:axId val="845548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39392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582784"/>
        <c:axId val="84584320"/>
      </c:areaChart>
      <c:dateAx>
        <c:axId val="845827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84320"/>
        <c:crosses val="autoZero"/>
        <c:auto val="1"/>
        <c:lblOffset val="100"/>
        <c:baseTimeUnit val="days"/>
      </c:dateAx>
      <c:valAx>
        <c:axId val="84584320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82784"/>
        <c:crosses val="autoZero"/>
        <c:crossBetween val="midCat"/>
      </c:valAx>
    </c:plotArea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284544"/>
        <c:axId val="84286080"/>
      </c:barChart>
      <c:dateAx>
        <c:axId val="842845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86080"/>
        <c:crosses val="autoZero"/>
        <c:auto val="1"/>
        <c:lblOffset val="100"/>
        <c:baseTimeUnit val="days"/>
      </c:dateAx>
      <c:valAx>
        <c:axId val="8428608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84544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4805888"/>
        <c:axId val="84828160"/>
      </c:areaChart>
      <c:dateAx>
        <c:axId val="8480588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4828160"/>
        <c:crosses val="autoZero"/>
        <c:auto val="1"/>
        <c:lblOffset val="100"/>
        <c:baseTimeUnit val="days"/>
      </c:dateAx>
      <c:valAx>
        <c:axId val="8482816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05888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4847616"/>
        <c:axId val="84853504"/>
      </c:areaChart>
      <c:dateAx>
        <c:axId val="848476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853504"/>
        <c:crosses val="autoZero"/>
        <c:auto val="1"/>
        <c:lblOffset val="100"/>
        <c:baseTimeUnit val="days"/>
      </c:dateAx>
      <c:valAx>
        <c:axId val="84853504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47616"/>
        <c:crosses val="autoZero"/>
        <c:crossBetween val="midCat"/>
      </c:valAx>
    </c:plotArea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4874752"/>
        <c:axId val="84876288"/>
      </c:lineChart>
      <c:catAx>
        <c:axId val="848747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76288"/>
        <c:crosses val="autoZero"/>
        <c:auto val="1"/>
        <c:lblAlgn val="ctr"/>
        <c:lblOffset val="100"/>
      </c:catAx>
      <c:valAx>
        <c:axId val="84876288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747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4920576"/>
        <c:axId val="84926464"/>
      </c:lineChart>
      <c:dateAx>
        <c:axId val="849205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26464"/>
        <c:crosses val="autoZero"/>
        <c:auto val="1"/>
        <c:lblOffset val="100"/>
        <c:baseTimeUnit val="days"/>
      </c:dateAx>
      <c:valAx>
        <c:axId val="8492646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20576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4614528"/>
        <c:axId val="84956288"/>
      </c:areaChart>
      <c:dateAx>
        <c:axId val="846145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956288"/>
        <c:crosses val="autoZero"/>
        <c:auto val="1"/>
        <c:lblOffset val="100"/>
        <c:baseTimeUnit val="days"/>
      </c:dateAx>
      <c:valAx>
        <c:axId val="84956288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14528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4984192"/>
        <c:axId val="84985728"/>
      </c:areaChart>
      <c:dateAx>
        <c:axId val="849841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985728"/>
        <c:crosses val="autoZero"/>
        <c:auto val="1"/>
        <c:lblOffset val="100"/>
        <c:baseTimeUnit val="days"/>
      </c:dateAx>
      <c:valAx>
        <c:axId val="849857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84192"/>
        <c:crosses val="autoZero"/>
        <c:crossBetween val="midCat"/>
      </c:valAx>
    </c:plotArea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6127744"/>
        <c:axId val="86129280"/>
      </c:lineChart>
      <c:dateAx>
        <c:axId val="861277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29280"/>
        <c:crosses val="autoZero"/>
        <c:auto val="1"/>
        <c:lblOffset val="100"/>
        <c:baseTimeUnit val="days"/>
      </c:dateAx>
      <c:valAx>
        <c:axId val="8612928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2774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482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67279488"/>
        <c:axId val="67289472"/>
      </c:areaChart>
      <c:dateAx>
        <c:axId val="6727948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89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289472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794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6191488"/>
        <c:axId val="86209664"/>
      </c:areaChart>
      <c:dateAx>
        <c:axId val="8619148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6209664"/>
        <c:crosses val="autoZero"/>
        <c:auto val="1"/>
        <c:lblOffset val="100"/>
        <c:baseTimeUnit val="days"/>
      </c:dateAx>
      <c:valAx>
        <c:axId val="862096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91488"/>
        <c:crosses val="autoZero"/>
        <c:crossBetween val="midCat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8880640"/>
        <c:axId val="88882176"/>
      </c:areaChart>
      <c:dateAx>
        <c:axId val="888806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882176"/>
        <c:crosses val="autoZero"/>
        <c:auto val="1"/>
        <c:lblOffset val="100"/>
        <c:baseTimeUnit val="days"/>
      </c:dateAx>
      <c:valAx>
        <c:axId val="8888217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80640"/>
        <c:crosses val="autoZero"/>
        <c:crossBetween val="midCat"/>
      </c:valAx>
    </c:plotArea>
    <c:plotVisOnly val="1"/>
    <c:dispBlanksAs val="zero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8897792"/>
        <c:axId val="88903680"/>
      </c:lineChart>
      <c:dateAx>
        <c:axId val="888977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03680"/>
        <c:crosses val="autoZero"/>
        <c:auto val="1"/>
        <c:lblOffset val="100"/>
        <c:baseTimeUnit val="days"/>
      </c:dateAx>
      <c:valAx>
        <c:axId val="8890368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89779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0149248"/>
        <c:axId val="90150784"/>
      </c:areaChart>
      <c:dateAx>
        <c:axId val="901492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150784"/>
        <c:crosses val="autoZero"/>
        <c:auto val="1"/>
        <c:lblOffset val="100"/>
        <c:baseTimeUnit val="days"/>
      </c:dateAx>
      <c:valAx>
        <c:axId val="90150784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49248"/>
        <c:crosses val="autoZero"/>
        <c:crossBetween val="midCat"/>
        <c:minorUnit val="1.0000000000000095E-4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4784640"/>
        <c:axId val="84786176"/>
      </c:areaChart>
      <c:dateAx>
        <c:axId val="847846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86176"/>
        <c:crosses val="autoZero"/>
        <c:auto val="1"/>
        <c:lblOffset val="100"/>
        <c:baseTimeUnit val="days"/>
      </c:dateAx>
      <c:valAx>
        <c:axId val="8478617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84640"/>
        <c:crosses val="autoZero"/>
        <c:crossBetween val="midCat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8955520"/>
        <c:axId val="88961408"/>
      </c:areaChart>
      <c:dateAx>
        <c:axId val="889555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961408"/>
        <c:crosses val="autoZero"/>
        <c:auto val="1"/>
        <c:lblOffset val="100"/>
        <c:baseTimeUnit val="days"/>
      </c:dateAx>
      <c:valAx>
        <c:axId val="8896140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55520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67296256"/>
        <c:axId val="81281792"/>
      </c:areaChart>
      <c:dateAx>
        <c:axId val="6729625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81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281792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2962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899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1304960"/>
        <c:axId val="81314944"/>
      </c:areaChart>
      <c:dateAx>
        <c:axId val="81304960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314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31494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304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88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2403328"/>
        <c:axId val="82404864"/>
      </c:areaChart>
      <c:catAx>
        <c:axId val="8240332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04864"/>
        <c:crosses val="autoZero"/>
        <c:auto val="1"/>
        <c:lblAlgn val="ctr"/>
        <c:lblOffset val="100"/>
      </c:catAx>
      <c:valAx>
        <c:axId val="824048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033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9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2428288"/>
        <c:axId val="82429824"/>
      </c:areaChart>
      <c:dateAx>
        <c:axId val="8242828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42982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2429824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282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2744832"/>
        <c:axId val="82746368"/>
      </c:lineChart>
      <c:dateAx>
        <c:axId val="8274483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46368"/>
        <c:crosses val="autoZero"/>
        <c:auto val="1"/>
        <c:lblOffset val="100"/>
        <c:baseTimeUnit val="days"/>
      </c:dateAx>
      <c:valAx>
        <c:axId val="8274636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4483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2775040"/>
        <c:axId val="82723584"/>
      </c:lineChart>
      <c:dateAx>
        <c:axId val="8277504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23584"/>
        <c:crosses val="autoZero"/>
        <c:auto val="1"/>
        <c:lblOffset val="100"/>
        <c:baseTimeUnit val="days"/>
      </c:dateAx>
      <c:valAx>
        <c:axId val="8272358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7504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L8" sqref="L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3" t="s">
        <v>1018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>
      <c r="A2" s="394" t="s">
        <v>21</v>
      </c>
      <c r="B2" s="394"/>
      <c r="C2" s="394"/>
      <c r="D2" s="394"/>
      <c r="E2" s="181">
        <v>43550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49200</v>
      </c>
      <c r="E5" s="328">
        <f>+IF(ISERROR(VLOOKUP($E$2,Cu!$A$5:$H$1642,7,0)),0,VLOOKUP($E$2,Cu!$A$5:$H$1642,7,0))</f>
        <v>-150</v>
      </c>
      <c r="F5" s="327" t="s">
        <v>3</v>
      </c>
      <c r="G5" s="326">
        <f>+IF(ISERROR(VLOOKUP($E$2,Cu!$A$5:$H$1642,2,0)),0,VLOOKUP($E$2,Cu!$A$5:$H$1642,2,0))</f>
        <v>7329.2704545488405</v>
      </c>
      <c r="H5" s="326">
        <f>+IF(ISERROR(VLOOKUP($E$2,Cu!$A$5:$H$1642,4,0)),0,VLOOKUP($E$2,Cu!$A$5:$H$1642,4,0))</f>
        <v>6264.333721836616</v>
      </c>
      <c r="I5" s="326">
        <f>+IF(ISERROR(VLOOKUP($E$2,Cu!$A$5:$H$1999,5,0)),0,VLOOKUP($E$2,Cu!$A$5:$H$1999,5,0))</f>
        <v>6328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17150</v>
      </c>
      <c r="E6" s="328">
        <f>+IF(ISERROR(VLOOKUP($E$2,Pb!$A$5:$H$1987,7,0)),0,VLOOKUP($E$2,Pb!$A$5:$H$1987,7,0))</f>
        <v>0</v>
      </c>
      <c r="F6" s="327" t="s">
        <v>3</v>
      </c>
      <c r="G6" s="326">
        <f>+IF(ISERROR(VLOOKUP($E$2,Pb!$A$5:$H$1987,2,0)),0,VLOOKUP($E$2,Pb!$A$5:$H$1987,2,0))</f>
        <v>2554.8168352746466</v>
      </c>
      <c r="H6" s="326">
        <f>+IF(ISERROR(VLOOKUP($E$2,Pb!$A$5:$H$1987,4,0)),0,VLOOKUP($E$2,Pb!$A$5:$H$1987,4,0))</f>
        <v>2183.6041327133735</v>
      </c>
      <c r="I6" s="326">
        <f>+IF(ISERROR(VLOOKUP($E$2,Pb!$A$5:$H$1987,5,0)),0,VLOOKUP($E$2,Pb!$A$5:$H$1987,5,0))</f>
        <v>2007.5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3689</v>
      </c>
      <c r="E7" s="328">
        <f>+IF(ISERROR(VLOOKUP($E$2,Ag!$A$5:$H$1987,7,0)),0,VLOOKUP($E$2,Ag!$A$5:$H$1987,7,0))</f>
        <v>3</v>
      </c>
      <c r="F7" s="327" t="s">
        <v>6</v>
      </c>
      <c r="G7" s="326">
        <f>+IF(ISERROR(VLOOKUP($E$2,Ag!$A$5:$H$1518,2,0)),0,VLOOKUP($E$2,Ag!$A$5:$H$1518,2,0))</f>
        <v>549.54631517948519</v>
      </c>
      <c r="H7" s="326">
        <f>+IF(ISERROR(VLOOKUP($E$2,Ag!$A$5:$H$1518,4,0)),0,VLOOKUP($E$2,Ag!$A$5:$H$1518,4,0))</f>
        <v>469.69770528161132</v>
      </c>
      <c r="I7" s="326">
        <f>+IF(ISERROR(VLOOKUP($E$2,Ag!$A$5:$H$1518,5,0)),0,VLOOKUP($E$2,Ag!$A$5:$H$1518,5,0))</f>
        <v>499.78500000000003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22670</v>
      </c>
      <c r="E8" s="328">
        <f>+IF(ISERROR(VLOOKUP($E$2,Zn!$A$5:$H$2995,7,0)),0,VLOOKUP($E$2,Zn!$A$5:$H$2995,7,0))</f>
        <v>240</v>
      </c>
      <c r="F8" s="327" t="s">
        <v>3</v>
      </c>
      <c r="G8" s="326">
        <f>+IF(ISERROR(VLOOKUP($E$2,Zn!$A$5:$H$2995,2,0)),0,VLOOKUP($E$2,Zn!$A$5:$H$2995,2,0))</f>
        <v>3377.1252277362237</v>
      </c>
      <c r="H8" s="326">
        <f>+IF(ISERROR(VLOOKUP($E$2,Zn!$A$5:$H$2995,4,0)),0,VLOOKUP($E$2,Zn!$A$5:$H$2995,4,0))</f>
        <v>2886.4318185779694</v>
      </c>
      <c r="I8" s="326">
        <f>+IF(ISERROR(VLOOKUP($E$2,Zn!$A$5:$H$2995,5,0)),0,VLOOKUP($E$2,Zn!$A$5:$H$2995,5,0))</f>
        <v>2839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102485</v>
      </c>
      <c r="E9" s="328">
        <f>+IF(ISERROR(VLOOKUP($E$2,Ni!$A$6:$H$2997,7,0)),0,VLOOKUP($E$2,Ni!$A$6:$H$2997,7,0))</f>
        <v>-615</v>
      </c>
      <c r="F9" s="327" t="s">
        <v>3</v>
      </c>
      <c r="G9" s="326">
        <f>+IF(ISERROR(VLOOKUP($E$2,Ni!$A$6:$H$2997,2,0)),0,VLOOKUP($E$2,Ni!$A$6:$H$2997,2,0))</f>
        <v>15267.078913301582</v>
      </c>
      <c r="H9" s="326">
        <f>+IF(ISERROR(VLOOKUP($E$2,Ni!$A$6:$H$2997,4,0)),0,VLOOKUP($E$2,Ni!$A$6:$H$2997,4,0))</f>
        <v>13048.78539598426</v>
      </c>
      <c r="I9" s="326">
        <f>+IF(ISERROR(VLOOKUP($E$2,Ni!$A$6:$H$2997,5,0)),0,VLOOKUP($E$2,Ni!$A$6:$H$2997,5,0))</f>
        <v>12765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3900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580.9787555435056</v>
      </c>
      <c r="H11" s="326">
        <f>+IF(ISERROR(VLOOKUP($E$2,Steel!$A$6:$H$2997,4,0)),0,VLOOKUP($E$2,Steel!$A$6:$H$2997,4,0))</f>
        <v>496.5630389260732</v>
      </c>
      <c r="I11" s="355">
        <f>+IF(ISERROR(VLOOKUP($E$2,Steel!$A$6:$H$2997,5,0)),0,VLOOKUP($E$2,Steel!$A$6:$H$2997,5,0))</f>
        <v>479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43550</v>
      </c>
      <c r="C15" s="182" t="s">
        <v>1002</v>
      </c>
      <c r="D15" s="192">
        <f>+IF(ISERROR(VLOOKUP($E$2,'CNY-VND'!$A$4:$B$500,2,0)),0,VLOOKUP($E$2,'CNY-VND'!$A$4:$B$500,2,0))</f>
        <v>3488</v>
      </c>
      <c r="E15" s="395" t="s">
        <v>1000</v>
      </c>
      <c r="F15" s="395"/>
      <c r="G15" s="395"/>
      <c r="H15" s="395"/>
      <c r="I15" s="395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6.7128100000000002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>
      <c r="A100" s="399" t="s">
        <v>1028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1029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39" activePane="bottomLeft" state="frozen"/>
      <selection pane="bottomLeft" activeCell="E1055" sqref="E1055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125"/>
    </row>
    <row r="1059" spans="1:2">
      <c r="A1059" s="125"/>
    </row>
    <row r="1060" spans="1:2">
      <c r="A1060" s="125"/>
    </row>
    <row r="1061" spans="1:2">
      <c r="A1061" s="125"/>
    </row>
    <row r="1062" spans="1:2">
      <c r="A1062" s="125"/>
    </row>
    <row r="1063" spans="1:2">
      <c r="A1063" s="125"/>
    </row>
    <row r="1064" spans="1:2">
      <c r="A1064" s="125"/>
    </row>
    <row r="1065" spans="1:2">
      <c r="A1065" s="125"/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0" activePane="bottomLeft" state="frozen"/>
      <selection pane="bottomLeft" activeCell="L531" sqref="L531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86" activePane="bottomLeft" state="frozen"/>
      <selection pane="bottomLeft" activeCell="E398" sqref="E398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0" activePane="bottomLeft" state="frozen"/>
      <selection pane="bottomLeft" activeCell="J1271" sqref="J1271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6328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1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1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1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46"/>
      <c r="B1272" s="47"/>
      <c r="C1272" s="267"/>
      <c r="D1272" s="47"/>
      <c r="E1272" s="267"/>
      <c r="F1272" s="47"/>
    </row>
    <row r="1273" spans="1:7">
      <c r="A1273" s="46"/>
      <c r="B1273" s="47"/>
      <c r="C1273" s="267"/>
      <c r="D1273" s="47"/>
      <c r="E1273" s="267"/>
      <c r="F1273" s="47"/>
    </row>
    <row r="1274" spans="1:7">
      <c r="A1274" s="46"/>
      <c r="B1274" s="47"/>
      <c r="C1274" s="267"/>
      <c r="D1274" s="47"/>
      <c r="E1274" s="267"/>
      <c r="F1274" s="47"/>
    </row>
    <row r="1275" spans="1:7">
      <c r="A1275" s="46"/>
      <c r="B1275" s="47"/>
      <c r="C1275" s="267"/>
      <c r="D1275" s="47"/>
      <c r="E1275" s="267"/>
      <c r="F1275" s="47"/>
    </row>
    <row r="1276" spans="1:7">
      <c r="A1276" s="46"/>
      <c r="B1276" s="47"/>
      <c r="C1276" s="267"/>
      <c r="D1276" s="47"/>
      <c r="E1276" s="267"/>
      <c r="F1276" s="47"/>
    </row>
    <row r="1277" spans="1:7">
      <c r="A1277" s="46"/>
      <c r="B1277" s="47"/>
      <c r="C1277" s="267"/>
      <c r="D1277" s="47"/>
      <c r="E1277" s="267"/>
      <c r="F1277" s="47"/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59" activePane="bottomLeft" state="frozen"/>
      <selection pane="bottomLeft" activeCell="I1272" sqref="I1272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69" si="50">+IF(F1247=0,"",C1247/F1247)</f>
        <v>2475.7618493941013</v>
      </c>
      <c r="C1247" s="383">
        <v>16800</v>
      </c>
      <c r="D1247" s="47">
        <f t="shared" ref="D1247:D1269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69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01"/>
      <c r="B1270" s="47"/>
      <c r="C1270" s="47"/>
      <c r="D1270" s="47"/>
      <c r="E1270" s="47"/>
      <c r="F1270" s="62"/>
    </row>
    <row r="1271" spans="1:7">
      <c r="A1271" s="201"/>
      <c r="B1271" s="47"/>
      <c r="C1271" s="47"/>
      <c r="D1271" s="47"/>
      <c r="E1271" s="47"/>
      <c r="F1271" s="62"/>
    </row>
    <row r="1272" spans="1:7">
      <c r="A1272" s="201"/>
      <c r="B1272" s="47"/>
      <c r="C1272" s="47"/>
      <c r="D1272" s="47"/>
      <c r="E1272" s="47"/>
      <c r="F1272" s="62"/>
    </row>
    <row r="1273" spans="1:7">
      <c r="A1273" s="201"/>
      <c r="B1273" s="47"/>
      <c r="C1273" s="47"/>
      <c r="D1273" s="47"/>
      <c r="E1273" s="47"/>
      <c r="F1273" s="62"/>
    </row>
    <row r="1274" spans="1:7">
      <c r="A1274" s="201"/>
      <c r="B1274" s="47"/>
      <c r="C1274" s="47"/>
      <c r="D1274" s="47"/>
      <c r="E1274" s="47"/>
      <c r="F1274" s="62"/>
    </row>
    <row r="1275" spans="1:7">
      <c r="A1275" s="201"/>
      <c r="B1275" s="47"/>
      <c r="C1275" s="47"/>
      <c r="D1275" s="47"/>
      <c r="E1275" s="47"/>
      <c r="F1275" s="62"/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57" activePane="bottomLeft" state="frozen"/>
      <selection pane="bottomLeft" activeCell="B1269" sqref="B1269:B1270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0" si="40">+IF(F1204=0,"",C1204/F1204)</f>
        <v>502.68342758347438</v>
      </c>
      <c r="C1204" s="257">
        <v>3489</v>
      </c>
      <c r="D1204" s="20">
        <f t="shared" ref="D1204:D1270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0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4"/>
      <c r="B1271" s="20"/>
      <c r="C1271" s="257"/>
      <c r="D1271" s="20"/>
      <c r="E1271" s="20"/>
      <c r="F1271" s="58"/>
    </row>
    <row r="1272" spans="1:7">
      <c r="A1272" s="224"/>
      <c r="B1272" s="20"/>
      <c r="C1272" s="257"/>
      <c r="D1272" s="20"/>
      <c r="E1272" s="20"/>
      <c r="F1272" s="58"/>
    </row>
    <row r="1273" spans="1:7">
      <c r="A1273" s="224"/>
      <c r="B1273" s="20"/>
      <c r="C1273" s="257"/>
      <c r="D1273" s="20"/>
      <c r="E1273" s="20"/>
      <c r="F1273" s="58"/>
    </row>
    <row r="1274" spans="1:7">
      <c r="A1274" s="224"/>
      <c r="B1274" s="20"/>
      <c r="C1274" s="257"/>
      <c r="D1274" s="20"/>
      <c r="E1274" s="20"/>
      <c r="F1274" s="58"/>
    </row>
    <row r="1275" spans="1:7">
      <c r="A1275" s="224"/>
      <c r="B1275" s="20"/>
      <c r="C1275" s="257"/>
      <c r="D1275" s="20"/>
      <c r="E1275" s="20"/>
      <c r="F1275" s="58"/>
    </row>
    <row r="1276" spans="1:7">
      <c r="A1276" s="224"/>
      <c r="B1276" s="20"/>
      <c r="C1276" s="257"/>
      <c r="D1276" s="20"/>
      <c r="E1276" s="20"/>
      <c r="F1276" s="58"/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7"/>
  <sheetViews>
    <sheetView zoomScale="85" zoomScaleNormal="85" workbookViewId="0">
      <pane ySplit="4" topLeftCell="A1257" activePane="bottomLeft" state="frozen"/>
      <selection pane="bottomLeft" activeCell="B1266" sqref="B1266:B1267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2886.4318185779694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67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67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67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4"/>
  <sheetViews>
    <sheetView zoomScale="115" zoomScaleNormal="115" workbookViewId="0">
      <pane ySplit="5" topLeftCell="A807" activePane="bottomLeft" state="frozen"/>
      <selection pane="bottomLeft" activeCell="G817" sqref="G817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14" si="28">+IF(F731=0,"",C731/F731)</f>
        <v>14764.542141360806</v>
      </c>
      <c r="C731" s="288">
        <v>102900</v>
      </c>
      <c r="D731" s="110">
        <f t="shared" ref="D731:D814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8"/>
  <sheetViews>
    <sheetView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A137" sqref="A137:A138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K140" sqref="K140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37" si="14">+IF(F54=0,"",C54/F54)</f>
        <v>672.94171664705709</v>
      </c>
      <c r="C54" s="335">
        <v>4690</v>
      </c>
      <c r="D54" s="358">
        <f t="shared" ref="D54:D137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2019-03-26T03:41:40Z</dcterms:modified>
</cp:coreProperties>
</file>