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34" i="16"/>
  <c r="D134" s="1"/>
  <c r="F134"/>
  <c r="B811" i="7"/>
  <c r="D811" s="1"/>
  <c r="F811"/>
  <c r="G811"/>
  <c r="B1264" i="5"/>
  <c r="D1264"/>
  <c r="F1264"/>
  <c r="G1264"/>
  <c r="B1267" i="4"/>
  <c r="D1267"/>
  <c r="F1267"/>
  <c r="G1267"/>
  <c r="B1266" i="3"/>
  <c r="D1266"/>
  <c r="F1266"/>
  <c r="G1266"/>
  <c r="B1268" i="2"/>
  <c r="D1268"/>
  <c r="F1268"/>
  <c r="G1268"/>
  <c r="B133" i="16"/>
  <c r="D133"/>
  <c r="F133"/>
  <c r="B810" i="7"/>
  <c r="D810"/>
  <c r="F810"/>
  <c r="G810"/>
  <c r="B1263" i="5"/>
  <c r="D1263"/>
  <c r="F1263"/>
  <c r="G1263"/>
  <c r="B1266" i="4"/>
  <c r="D1266"/>
  <c r="F1266"/>
  <c r="G1266"/>
  <c r="B1265" i="3"/>
  <c r="D1265"/>
  <c r="F1265"/>
  <c r="G1265"/>
  <c r="B1267" i="2"/>
  <c r="D1267"/>
  <c r="F1267"/>
  <c r="G1267"/>
  <c r="B809" i="7"/>
  <c r="D809" s="1"/>
  <c r="F809"/>
  <c r="G809"/>
  <c r="B132" i="16"/>
  <c r="D132" s="1"/>
  <c r="F132"/>
  <c r="B1262" i="5"/>
  <c r="D1262" s="1"/>
  <c r="F1262"/>
  <c r="G1262"/>
  <c r="B1265" i="4"/>
  <c r="D1265"/>
  <c r="F1265"/>
  <c r="G1265"/>
  <c r="B1264" i="3"/>
  <c r="D1264"/>
  <c r="F1264"/>
  <c r="G1264"/>
  <c r="B1266" i="2"/>
  <c r="D1266"/>
  <c r="F1266"/>
  <c r="G1266"/>
  <c r="B131" i="16"/>
  <c r="D131"/>
  <c r="F131"/>
  <c r="B808" i="7"/>
  <c r="D808"/>
  <c r="F808"/>
  <c r="G808"/>
  <c r="B1261" i="5"/>
  <c r="D1261" s="1"/>
  <c r="F1261"/>
  <c r="G1261"/>
  <c r="B1264" i="4"/>
  <c r="D1264" s="1"/>
  <c r="F1264"/>
  <c r="G1264"/>
  <c r="B1263" i="3"/>
  <c r="D1263"/>
  <c r="F1263"/>
  <c r="G1263"/>
  <c r="B1265" i="2"/>
  <c r="D1265" s="1"/>
  <c r="F1265"/>
  <c r="G1265"/>
  <c r="B130" i="16"/>
  <c r="D130"/>
  <c r="F130"/>
  <c r="B807" i="7"/>
  <c r="D807"/>
  <c r="F807"/>
  <c r="G807"/>
  <c r="B1260" i="5"/>
  <c r="D1260" s="1"/>
  <c r="F1260"/>
  <c r="G1260"/>
  <c r="B1263" i="4"/>
  <c r="D1263"/>
  <c r="F1263"/>
  <c r="G1263"/>
  <c r="B1262" i="3"/>
  <c r="D1262"/>
  <c r="F1262"/>
  <c r="G1262"/>
  <c r="B1264" i="2"/>
  <c r="D1264"/>
  <c r="F1264"/>
  <c r="G1264"/>
  <c r="B131" i="15"/>
  <c r="D131" s="1"/>
  <c r="F131"/>
  <c r="G131"/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<sst xmlns="http://schemas.openxmlformats.org/spreadsheetml/2006/main" count="4599" uniqueCount="1034">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</sst>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74811264"/>
        <c:axId val="74812800"/>
      </c:areaChart>
      <c:dateAx>
        <c:axId val="7481126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8128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48128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8112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75303168"/>
        <c:axId val="75317248"/>
      </c:areaChart>
      <c:dateAx>
        <c:axId val="753031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3172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317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031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44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75336320"/>
        <c:axId val="75346304"/>
      </c:areaChart>
      <c:dateAx>
        <c:axId val="7533632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463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34630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363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75353088"/>
        <c:axId val="76751616"/>
      </c:areaChart>
      <c:dateAx>
        <c:axId val="7535308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51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75161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530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833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76778880"/>
        <c:axId val="76788864"/>
      </c:areaChart>
      <c:dateAx>
        <c:axId val="76778880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7888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78886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78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22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75644928"/>
        <c:axId val="75646464"/>
      </c:areaChart>
      <c:catAx>
        <c:axId val="75644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46464"/>
        <c:crosses val="autoZero"/>
        <c:auto val="1"/>
        <c:lblAlgn val="ctr"/>
        <c:lblOffset val="100"/>
      </c:catAx>
      <c:valAx>
        <c:axId val="756464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449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956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75673984"/>
        <c:axId val="75675520"/>
      </c:areaChart>
      <c:dateAx>
        <c:axId val="756739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67552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67552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739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82478592"/>
        <c:axId val="82480128"/>
      </c:lineChart>
      <c:dateAx>
        <c:axId val="8247859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80128"/>
        <c:crosses val="autoZero"/>
        <c:auto val="1"/>
        <c:lblOffset val="100"/>
        <c:baseTimeUnit val="days"/>
      </c:dateAx>
      <c:valAx>
        <c:axId val="824801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7859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82504704"/>
        <c:axId val="82457344"/>
      </c:lineChart>
      <c:dateAx>
        <c:axId val="8250470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57344"/>
        <c:crosses val="autoZero"/>
        <c:auto val="1"/>
        <c:lblOffset val="100"/>
        <c:baseTimeUnit val="days"/>
      </c:dateAx>
      <c:valAx>
        <c:axId val="824573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50470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1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82550784"/>
        <c:axId val="82552320"/>
      </c:areaChart>
      <c:dateAx>
        <c:axId val="825507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5523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55232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550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734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82571648"/>
        <c:axId val="82573184"/>
      </c:areaChart>
      <c:dateAx>
        <c:axId val="8257164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573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573184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5716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58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82621184"/>
        <c:axId val="82622720"/>
      </c:areaChart>
      <c:dateAx>
        <c:axId val="826211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227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622720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211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82683392"/>
        <c:axId val="82684928"/>
      </c:areaChart>
      <c:dateAx>
        <c:axId val="82683392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684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68492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83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956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74397568"/>
        <c:axId val="74399104"/>
      </c:areaChart>
      <c:dateAx>
        <c:axId val="7439756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39910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4399104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3975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4281216"/>
        <c:axId val="84282752"/>
      </c:areaChart>
      <c:dateAx>
        <c:axId val="84281216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282752"/>
        <c:crosses val="autoZero"/>
        <c:auto val="1"/>
        <c:lblOffset val="100"/>
        <c:baseTimeUnit val="days"/>
      </c:dateAx>
      <c:valAx>
        <c:axId val="84282752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281216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55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4294272"/>
        <c:axId val="84308352"/>
      </c:areaChart>
      <c:dateAx>
        <c:axId val="8429427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08352"/>
        <c:crosses val="autoZero"/>
        <c:auto val="1"/>
        <c:lblOffset val="100"/>
        <c:baseTimeUnit val="days"/>
      </c:dateAx>
      <c:valAx>
        <c:axId val="8430835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294272"/>
        <c:crosses val="autoZero"/>
        <c:crossBetween val="midCat"/>
      </c:valAx>
    </c:plotArea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4344192"/>
        <c:axId val="84345984"/>
      </c:areaChart>
      <c:dateAx>
        <c:axId val="843441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45984"/>
        <c:crosses val="autoZero"/>
        <c:auto val="1"/>
        <c:lblOffset val="100"/>
        <c:baseTimeUnit val="days"/>
      </c:dateAx>
      <c:valAx>
        <c:axId val="8434598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44192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4792448"/>
        <c:axId val="84793984"/>
      </c:areaChart>
      <c:dateAx>
        <c:axId val="8479244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793984"/>
        <c:crosses val="autoZero"/>
        <c:auto val="1"/>
        <c:lblOffset val="100"/>
        <c:baseTimeUnit val="days"/>
      </c:dateAx>
      <c:valAx>
        <c:axId val="84793984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792448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4707200"/>
        <c:axId val="84708736"/>
      </c:lineChart>
      <c:dateAx>
        <c:axId val="8470720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708736"/>
        <c:crosses val="autoZero"/>
        <c:auto val="1"/>
        <c:lblOffset val="100"/>
        <c:baseTimeUnit val="days"/>
      </c:dateAx>
      <c:valAx>
        <c:axId val="8470873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707200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4721024"/>
        <c:axId val="85341312"/>
      </c:areaChart>
      <c:dateAx>
        <c:axId val="8472102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341312"/>
        <c:crosses val="autoZero"/>
        <c:auto val="1"/>
        <c:lblOffset val="100"/>
        <c:baseTimeUnit val="days"/>
      </c:dateAx>
      <c:valAx>
        <c:axId val="8534131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721024"/>
        <c:crosses val="autoZero"/>
        <c:crossBetween val="midCat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5369216"/>
        <c:axId val="85370752"/>
      </c:areaChart>
      <c:dateAx>
        <c:axId val="8536921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370752"/>
        <c:crosses val="autoZero"/>
        <c:auto val="1"/>
        <c:lblOffset val="100"/>
        <c:baseTimeUnit val="days"/>
      </c:dateAx>
      <c:valAx>
        <c:axId val="85370752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369216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5066880"/>
        <c:axId val="85068416"/>
      </c:barChart>
      <c:dateAx>
        <c:axId val="8506688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068416"/>
        <c:crosses val="autoZero"/>
        <c:auto val="1"/>
        <c:lblOffset val="100"/>
        <c:baseTimeUnit val="days"/>
      </c:dateAx>
      <c:valAx>
        <c:axId val="8506841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066880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5522688"/>
        <c:axId val="85872640"/>
      </c:areaChart>
      <c:dateAx>
        <c:axId val="8552268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5872640"/>
        <c:crosses val="autoZero"/>
        <c:auto val="1"/>
        <c:lblOffset val="100"/>
        <c:baseTimeUnit val="days"/>
      </c:dateAx>
      <c:valAx>
        <c:axId val="85872640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522688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5892096"/>
        <c:axId val="85897984"/>
      </c:areaChart>
      <c:dateAx>
        <c:axId val="8589209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897984"/>
        <c:crosses val="autoZero"/>
        <c:auto val="1"/>
        <c:lblOffset val="100"/>
        <c:baseTimeUnit val="days"/>
      </c:dateAx>
      <c:valAx>
        <c:axId val="8589798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892096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5911040"/>
        <c:axId val="85912576"/>
      </c:lineChart>
      <c:catAx>
        <c:axId val="859110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912576"/>
        <c:crosses val="autoZero"/>
        <c:auto val="1"/>
        <c:lblAlgn val="ctr"/>
        <c:lblOffset val="100"/>
      </c:catAx>
      <c:valAx>
        <c:axId val="85912576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91104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5436672"/>
        <c:axId val="85442560"/>
      </c:lineChart>
      <c:dateAx>
        <c:axId val="8543667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442560"/>
        <c:crosses val="autoZero"/>
        <c:auto val="1"/>
        <c:lblOffset val="100"/>
        <c:baseTimeUnit val="days"/>
      </c:dateAx>
      <c:valAx>
        <c:axId val="854425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436672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5458304"/>
        <c:axId val="87176320"/>
      </c:areaChart>
      <c:dateAx>
        <c:axId val="8545830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7176320"/>
        <c:crosses val="autoZero"/>
        <c:auto val="1"/>
        <c:lblOffset val="100"/>
        <c:baseTimeUnit val="days"/>
      </c:dateAx>
      <c:valAx>
        <c:axId val="87176320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458304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7200128"/>
        <c:axId val="87201664"/>
      </c:areaChart>
      <c:dateAx>
        <c:axId val="8720012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7201664"/>
        <c:crosses val="autoZero"/>
        <c:auto val="1"/>
        <c:lblOffset val="100"/>
        <c:baseTimeUnit val="days"/>
      </c:dateAx>
      <c:valAx>
        <c:axId val="8720166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200128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8282240"/>
        <c:axId val="88283776"/>
      </c:lineChart>
      <c:dateAx>
        <c:axId val="8828224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283776"/>
        <c:crosses val="autoZero"/>
        <c:auto val="1"/>
        <c:lblOffset val="100"/>
        <c:baseTimeUnit val="days"/>
      </c:dateAx>
      <c:valAx>
        <c:axId val="8828377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28224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8350080"/>
        <c:axId val="88372352"/>
      </c:areaChart>
      <c:dateAx>
        <c:axId val="8835008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8372352"/>
        <c:crosses val="autoZero"/>
        <c:auto val="1"/>
        <c:lblOffset val="100"/>
        <c:baseTimeUnit val="days"/>
      </c:dateAx>
      <c:valAx>
        <c:axId val="8837235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350080"/>
        <c:crosses val="autoZero"/>
        <c:crossBetween val="midCat"/>
      </c:valAx>
    </c:plotArea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8868352"/>
        <c:axId val="88869888"/>
      </c:areaChart>
      <c:dateAx>
        <c:axId val="888683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8869888"/>
        <c:crosses val="autoZero"/>
        <c:auto val="1"/>
        <c:lblOffset val="100"/>
        <c:baseTimeUnit val="days"/>
      </c:dateAx>
      <c:valAx>
        <c:axId val="8886988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68352"/>
        <c:crosses val="autoZero"/>
        <c:crossBetween val="midCat"/>
      </c:valAx>
    </c:plotArea>
    <c:plotVisOnly val="1"/>
    <c:dispBlanksAs val="zero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8881408"/>
        <c:axId val="88895488"/>
      </c:lineChart>
      <c:dateAx>
        <c:axId val="8888140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95488"/>
        <c:crosses val="autoZero"/>
        <c:auto val="1"/>
        <c:lblOffset val="100"/>
        <c:baseTimeUnit val="days"/>
      </c:dateAx>
      <c:valAx>
        <c:axId val="8889548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8140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8961408"/>
        <c:axId val="88962944"/>
      </c:areaChart>
      <c:dateAx>
        <c:axId val="8896140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8962944"/>
        <c:crosses val="autoZero"/>
        <c:auto val="1"/>
        <c:lblOffset val="100"/>
        <c:baseTimeUnit val="days"/>
      </c:dateAx>
      <c:valAx>
        <c:axId val="88962944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961408"/>
        <c:crosses val="autoZero"/>
        <c:crossBetween val="midCat"/>
        <c:minorUnit val="1.0000000000000089E-4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100107776"/>
        <c:axId val="100109312"/>
      </c:areaChart>
      <c:dateAx>
        <c:axId val="1001077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109312"/>
        <c:crosses val="autoZero"/>
        <c:auto val="1"/>
        <c:lblOffset val="100"/>
        <c:baseTimeUnit val="days"/>
      </c:dateAx>
      <c:valAx>
        <c:axId val="100109312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107776"/>
        <c:crosses val="autoZero"/>
        <c:crossBetween val="midCat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5543552"/>
        <c:axId val="85549440"/>
      </c:areaChart>
      <c:dateAx>
        <c:axId val="855435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549440"/>
        <c:crosses val="autoZero"/>
        <c:auto val="1"/>
        <c:lblOffset val="100"/>
        <c:baseTimeUnit val="days"/>
      </c:dateAx>
      <c:valAx>
        <c:axId val="85549440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543552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="80" zoomScaleNormal="80" zoomScaleSheetLayoutView="85" workbookViewId="0">
      <selection activeCell="O9" sqref="O9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6" t="s">
        <v>1018</v>
      </c>
      <c r="B1" s="396"/>
      <c r="C1" s="396"/>
      <c r="D1" s="396"/>
      <c r="E1" s="396"/>
      <c r="F1" s="396"/>
      <c r="G1" s="396"/>
      <c r="H1" s="396"/>
      <c r="I1" s="396"/>
      <c r="J1" s="157"/>
      <c r="K1" s="338"/>
      <c r="L1" s="197"/>
      <c r="M1" s="158"/>
    </row>
    <row r="2" spans="1:13">
      <c r="A2" s="397" t="s">
        <v>21</v>
      </c>
      <c r="B2" s="397"/>
      <c r="C2" s="397"/>
      <c r="D2" s="397"/>
      <c r="E2" s="181">
        <v>43542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50100</v>
      </c>
      <c r="E5" s="328">
        <f>+IF(ISERROR(VLOOKUP($E$2,Cu!$A$5:$H$1642,7,0)),0,VLOOKUP($E$2,Cu!$A$5:$H$1642,7,0))</f>
        <v>550</v>
      </c>
      <c r="F5" s="327" t="s">
        <v>3</v>
      </c>
      <c r="G5" s="326">
        <f>+IF(ISERROR(VLOOKUP($E$2,Cu!$A$5:$H$1642,2,0)),0,VLOOKUP($E$2,Cu!$A$5:$H$1642,2,0))</f>
        <v>7463.7761045941706</v>
      </c>
      <c r="H5" s="326">
        <f>+IF(ISERROR(VLOOKUP($E$2,Cu!$A$5:$H$1642,4,0)),0,VLOOKUP($E$2,Cu!$A$5:$H$1642,4,0))</f>
        <v>6379.2958158924539</v>
      </c>
      <c r="I5" s="326">
        <f>+IF(ISERROR(VLOOKUP($E$2,Cu!$A$5:$H$1999,5,0)),0,VLOOKUP($E$2,Cu!$A$5:$H$1999,5,0))</f>
        <v>6410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17325</v>
      </c>
      <c r="E6" s="328">
        <f>+IF(ISERROR(VLOOKUP($E$2,Pb!$A$5:$H$1987,7,0)),0,VLOOKUP($E$2,Pb!$A$5:$H$1987,7,0))</f>
        <v>-25</v>
      </c>
      <c r="F6" s="327" t="s">
        <v>3</v>
      </c>
      <c r="G6" s="326">
        <f>+IF(ISERROR(VLOOKUP($E$2,Pb!$A$5:$H$1987,2,0)),0,VLOOKUP($E$2,Pb!$A$5:$H$1987,2,0))</f>
        <v>2581.0363475467866</v>
      </c>
      <c r="H6" s="326">
        <f>+IF(ISERROR(VLOOKUP($E$2,Pb!$A$5:$H$1987,4,0)),0,VLOOKUP($E$2,Pb!$A$5:$H$1987,4,0))</f>
        <v>2206.0139722622107</v>
      </c>
      <c r="I6" s="326">
        <f>+IF(ISERROR(VLOOKUP($E$2,Pb!$A$5:$H$1987,5,0)),0,VLOOKUP($E$2,Pb!$A$5:$H$1987,5,0))</f>
        <v>2053.5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3581</v>
      </c>
      <c r="E7" s="328">
        <f>+IF(ISERROR(VLOOKUP($E$2,Ag!$A$5:$H$1987,7,0)),0,VLOOKUP($E$2,Ag!$A$5:$H$1987,7,0))</f>
        <v>2</v>
      </c>
      <c r="F7" s="327" t="s">
        <v>6</v>
      </c>
      <c r="G7" s="326">
        <f>+IF(ISERROR(VLOOKUP($E$2,Ag!$A$5:$H$1518,2,0)),0,VLOOKUP($E$2,Ag!$A$5:$H$1518,2,0))</f>
        <v>533.48866727648146</v>
      </c>
      <c r="H7" s="326">
        <f>+IF(ISERROR(VLOOKUP($E$2,Ag!$A$5:$H$1518,4,0)),0,VLOOKUP($E$2,Ag!$A$5:$H$1518,4,0))</f>
        <v>455.97321989442861</v>
      </c>
      <c r="I7" s="326">
        <f>+IF(ISERROR(VLOOKUP($E$2,Ag!$A$5:$H$1518,5,0)),0,VLOOKUP($E$2,Ag!$A$5:$H$1518,5,0))</f>
        <v>491.10500000000002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22200</v>
      </c>
      <c r="E8" s="328">
        <f>+IF(ISERROR(VLOOKUP($E$2,Zn!$A$5:$H$2995,7,0)),0,VLOOKUP($E$2,Zn!$A$5:$H$2995,7,0))</f>
        <v>-120</v>
      </c>
      <c r="F8" s="327" t="s">
        <v>3</v>
      </c>
      <c r="G8" s="326">
        <f>+IF(ISERROR(VLOOKUP($E$2,Zn!$A$5:$H$2995,2,0)),0,VLOOKUP($E$2,Zn!$A$5:$H$2995,2,0))</f>
        <v>3307.3019864668777</v>
      </c>
      <c r="H8" s="326">
        <f>+IF(ISERROR(VLOOKUP($E$2,Zn!$A$5:$H$2995,4,0)),0,VLOOKUP($E$2,Zn!$A$5:$H$2995,4,0))</f>
        <v>2826.7538345870753</v>
      </c>
      <c r="I8" s="326">
        <f>+IF(ISERROR(VLOOKUP($E$2,Zn!$A$5:$H$2995,5,0)),0,VLOOKUP($E$2,Zn!$A$5:$H$2995,5,0))</f>
        <v>2839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103200</v>
      </c>
      <c r="E9" s="328">
        <f>+IF(ISERROR(VLOOKUP($E$2,Ni!$A$6:$H$2997,7,0)),0,VLOOKUP($E$2,Ni!$A$6:$H$2997,7,0))</f>
        <v>350</v>
      </c>
      <c r="F9" s="327" t="s">
        <v>3</v>
      </c>
      <c r="G9" s="326">
        <f>+IF(ISERROR(VLOOKUP($E$2,Ni!$A$6:$H$2997,2,0)),0,VLOOKUP($E$2,Ni!$A$6:$H$2997,2,0))</f>
        <v>15374.484910062243</v>
      </c>
      <c r="H9" s="326">
        <f>+IF(ISERROR(VLOOKUP($E$2,Ni!$A$6:$H$2997,4,0)),0,VLOOKUP($E$2,Ni!$A$6:$H$2997,4,0))</f>
        <v>13140.585393215593</v>
      </c>
      <c r="I9" s="326">
        <f>+IF(ISERROR(VLOOKUP($E$2,Ni!$A$6:$H$2997,5,0)),0,VLOOKUP($E$2,Ni!$A$6:$H$2997,5,0))</f>
        <v>12845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3910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582.50228680565283</v>
      </c>
      <c r="H11" s="326">
        <f>+IF(ISERROR(VLOOKUP($E$2,Steel!$A$6:$H$2997,4,0)),0,VLOOKUP($E$2,Steel!$A$6:$H$2997,4,0))</f>
        <v>497.86520239799393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43542</v>
      </c>
      <c r="C15" s="182" t="s">
        <v>1002</v>
      </c>
      <c r="D15" s="192">
        <f>+IF(ISERROR(VLOOKUP($E$2,'CNY-VND'!$A$4:$B$500,2,0)),0,VLOOKUP($E$2,'CNY-VND'!$A$4:$B$500,2,0))</f>
        <v>3486</v>
      </c>
      <c r="E15" s="398" t="s">
        <v>1000</v>
      </c>
      <c r="F15" s="398"/>
      <c r="G15" s="398"/>
      <c r="H15" s="398"/>
      <c r="I15" s="398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23260</v>
      </c>
      <c r="E16" s="398" t="s">
        <v>1003</v>
      </c>
      <c r="F16" s="398"/>
      <c r="G16" s="398"/>
      <c r="H16" s="398"/>
      <c r="I16" s="398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6.7124199999999998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9" t="s">
        <v>17</v>
      </c>
      <c r="B18" s="399"/>
      <c r="C18" s="399"/>
      <c r="D18" s="399"/>
      <c r="E18" s="399"/>
      <c r="F18" s="399"/>
      <c r="G18" s="399"/>
      <c r="H18" s="399"/>
      <c r="I18" s="399"/>
    </row>
    <row r="19" spans="1:12" ht="15.75" customHeight="1">
      <c r="A19" s="393" t="s">
        <v>656</v>
      </c>
      <c r="B19" s="394"/>
      <c r="C19" s="393" t="s">
        <v>18</v>
      </c>
      <c r="D19" s="395"/>
      <c r="E19" s="395"/>
      <c r="F19" s="395"/>
      <c r="G19" s="395"/>
      <c r="H19" s="395"/>
      <c r="I19" s="395"/>
    </row>
    <row r="34" spans="1:12" ht="15" customHeight="1">
      <c r="A34" s="391" t="s">
        <v>657</v>
      </c>
      <c r="B34" s="391"/>
      <c r="C34" s="392" t="s">
        <v>4</v>
      </c>
      <c r="D34" s="392"/>
      <c r="E34" s="392"/>
      <c r="F34" s="392"/>
      <c r="G34" s="392"/>
      <c r="H34" s="392"/>
      <c r="I34" s="392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1" t="s">
        <v>705</v>
      </c>
      <c r="B49" s="391"/>
      <c r="C49" s="392" t="s">
        <v>706</v>
      </c>
      <c r="D49" s="392"/>
      <c r="E49" s="392"/>
      <c r="F49" s="392"/>
      <c r="G49" s="392"/>
      <c r="H49" s="392"/>
      <c r="I49" s="392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1" t="s">
        <v>721</v>
      </c>
      <c r="B67" s="391"/>
      <c r="C67" s="392" t="s">
        <v>722</v>
      </c>
      <c r="D67" s="392"/>
      <c r="E67" s="392"/>
      <c r="F67" s="392"/>
      <c r="G67" s="392"/>
      <c r="H67" s="392"/>
      <c r="I67" s="392"/>
    </row>
    <row r="82" spans="1:9">
      <c r="A82" s="391" t="s">
        <v>759</v>
      </c>
      <c r="B82" s="391"/>
      <c r="C82" s="392" t="s">
        <v>760</v>
      </c>
      <c r="D82" s="392"/>
      <c r="E82" s="392"/>
      <c r="F82" s="392"/>
      <c r="G82" s="392"/>
      <c r="H82" s="392"/>
      <c r="I82" s="392"/>
    </row>
    <row r="100" spans="1:9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B1267" sqref="B1267:B1268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400" t="s">
        <v>749</v>
      </c>
      <c r="B1" s="400"/>
      <c r="C1" s="400"/>
      <c r="D1" s="400"/>
      <c r="E1" s="400"/>
      <c r="F1" s="400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401" t="s">
        <v>750</v>
      </c>
      <c r="C3" s="402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6410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8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8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8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>
      <c r="A1266" s="225">
        <v>43538</v>
      </c>
      <c r="B1266" s="47">
        <f t="shared" si="55"/>
        <v>7418.1302618312557</v>
      </c>
      <c r="C1266" s="267">
        <v>49810</v>
      </c>
      <c r="D1266" s="47">
        <f t="shared" si="34"/>
        <v>6340.2822750694495</v>
      </c>
      <c r="E1266" s="267">
        <v>6529</v>
      </c>
      <c r="F1266" s="170">
        <f>USD_CNY!B1052</f>
        <v>6.7146299999999997</v>
      </c>
      <c r="G1266" s="162">
        <f t="shared" si="54"/>
        <v>-130</v>
      </c>
    </row>
    <row r="1267" spans="1:7">
      <c r="A1267" s="225">
        <v>43539</v>
      </c>
      <c r="B1267" s="47">
        <f t="shared" si="55"/>
        <v>7369.1255205234975</v>
      </c>
      <c r="C1267" s="267">
        <v>49550</v>
      </c>
      <c r="D1267" s="47">
        <f t="shared" si="34"/>
        <v>6298.3978807893145</v>
      </c>
      <c r="E1267" s="267">
        <v>6409</v>
      </c>
      <c r="F1267" s="170">
        <f>USD_CNY!B1053</f>
        <v>6.7240000000000002</v>
      </c>
      <c r="G1267" s="162">
        <f t="shared" si="54"/>
        <v>-260</v>
      </c>
    </row>
    <row r="1268" spans="1:7">
      <c r="A1268" s="225">
        <v>43542</v>
      </c>
      <c r="B1268" s="47">
        <f t="shared" si="55"/>
        <v>7463.7761045941706</v>
      </c>
      <c r="C1268" s="267">
        <v>50100</v>
      </c>
      <c r="D1268" s="47">
        <f t="shared" si="34"/>
        <v>6379.2958158924539</v>
      </c>
      <c r="E1268" s="267">
        <v>6410</v>
      </c>
      <c r="F1268" s="170">
        <f>USD_CNY!B1054</f>
        <v>6.7124199999999998</v>
      </c>
      <c r="G1268" s="162">
        <f t="shared" si="54"/>
        <v>550</v>
      </c>
    </row>
    <row r="1269" spans="1:7">
      <c r="A1269" s="46"/>
      <c r="B1269" s="47"/>
      <c r="C1269" s="267"/>
      <c r="D1269" s="47"/>
      <c r="E1269" s="267"/>
      <c r="F1269" s="47"/>
    </row>
    <row r="1270" spans="1:7">
      <c r="A1270" s="46"/>
      <c r="B1270" s="47"/>
      <c r="C1270" s="267"/>
      <c r="D1270" s="47"/>
      <c r="E1270" s="267"/>
      <c r="F1270" s="47"/>
    </row>
    <row r="1271" spans="1:7">
      <c r="A1271" s="46"/>
      <c r="B1271" s="47"/>
      <c r="C1271" s="267"/>
      <c r="D1271" s="47"/>
      <c r="E1271" s="267"/>
      <c r="F1271" s="47"/>
    </row>
    <row r="1272" spans="1:7">
      <c r="A1272" s="46"/>
      <c r="B1272" s="47"/>
      <c r="C1272" s="267"/>
      <c r="D1272" s="47"/>
      <c r="E1272" s="267"/>
      <c r="F1272" s="47"/>
    </row>
    <row r="1273" spans="1:7">
      <c r="A1273" s="46"/>
      <c r="B1273" s="47"/>
      <c r="C1273" s="267"/>
      <c r="D1273" s="47"/>
      <c r="E1273" s="267"/>
      <c r="F1273" s="47"/>
    </row>
    <row r="1274" spans="1:7">
      <c r="A1274" s="46"/>
      <c r="B1274" s="47"/>
      <c r="C1274" s="267"/>
      <c r="D1274" s="47"/>
      <c r="E1274" s="267"/>
      <c r="F1274" s="47"/>
    </row>
    <row r="1275" spans="1:7">
      <c r="A1275" s="46"/>
      <c r="B1275" s="47"/>
      <c r="C1275" s="267"/>
      <c r="D1275" s="47"/>
      <c r="E1275" s="267"/>
      <c r="F1275" s="47"/>
    </row>
    <row r="1276" spans="1:7">
      <c r="A1276" s="46"/>
      <c r="B1276" s="47"/>
      <c r="C1276" s="267"/>
      <c r="D1276" s="47"/>
      <c r="E1276" s="267"/>
      <c r="F1276" s="47"/>
    </row>
    <row r="1277" spans="1:7">
      <c r="A1277" s="46"/>
      <c r="B1277" s="47"/>
      <c r="C1277" s="267"/>
      <c r="D1277" s="47"/>
      <c r="E1277" s="267"/>
      <c r="F1277" s="47"/>
    </row>
    <row r="1278" spans="1:7">
      <c r="A1278" s="46"/>
      <c r="B1278" s="47"/>
      <c r="C1278" s="267"/>
      <c r="D1278" s="47"/>
      <c r="E1278" s="267"/>
      <c r="F1278" s="47"/>
    </row>
    <row r="1279" spans="1:7">
      <c r="A1279" s="46"/>
      <c r="B1279" s="47"/>
      <c r="C1279" s="267"/>
      <c r="D1279" s="47"/>
      <c r="E1279" s="267"/>
      <c r="F1279" s="47"/>
    </row>
    <row r="1280" spans="1:7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9" activePane="bottomLeft" state="frozen"/>
      <selection pane="bottomLeft" activeCell="F1271" sqref="F1271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3" t="s">
        <v>749</v>
      </c>
      <c r="B1" s="403"/>
      <c r="C1" s="403"/>
      <c r="D1" s="403"/>
      <c r="E1" s="403"/>
      <c r="F1" s="403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401" t="s">
        <v>659</v>
      </c>
      <c r="C3" s="402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6" si="50">+IF(F1247=0,"",C1247/F1247)</f>
        <v>2475.7618493941013</v>
      </c>
      <c r="C1247" s="383">
        <v>16800</v>
      </c>
      <c r="D1247" s="47">
        <f t="shared" ref="D1247:D1266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6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>
      <c r="A1264" s="225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7">
      <c r="A1265" s="225">
        <v>43539</v>
      </c>
      <c r="B1265" s="47">
        <f t="shared" si="50"/>
        <v>2591.4634146341464</v>
      </c>
      <c r="C1265" s="47">
        <v>17425</v>
      </c>
      <c r="D1265" s="47">
        <f t="shared" si="51"/>
        <v>2214.9259954138006</v>
      </c>
      <c r="E1265" s="47">
        <v>2111</v>
      </c>
      <c r="F1265" s="170">
        <f>USD_CNY!B1053</f>
        <v>6.7240000000000002</v>
      </c>
      <c r="G1265" s="162">
        <f t="shared" si="52"/>
        <v>0</v>
      </c>
    </row>
    <row r="1266" spans="1:7">
      <c r="A1266" s="225">
        <v>43542</v>
      </c>
      <c r="B1266" s="47">
        <f t="shared" si="50"/>
        <v>2581.0363475467866</v>
      </c>
      <c r="C1266" s="47">
        <v>17325</v>
      </c>
      <c r="D1266" s="47">
        <f t="shared" si="51"/>
        <v>2206.0139722622107</v>
      </c>
      <c r="E1266" s="47">
        <v>2053.5</v>
      </c>
      <c r="F1266" s="170">
        <f>USD_CNY!B1054</f>
        <v>6.7124199999999998</v>
      </c>
      <c r="G1266" s="162">
        <f t="shared" si="52"/>
        <v>-25</v>
      </c>
    </row>
    <row r="1267" spans="1:7">
      <c r="A1267" s="201"/>
      <c r="B1267" s="47"/>
      <c r="C1267" s="47"/>
      <c r="D1267" s="47"/>
      <c r="E1267" s="47"/>
      <c r="F1267" s="62"/>
    </row>
    <row r="1268" spans="1:7">
      <c r="A1268" s="201"/>
      <c r="B1268" s="47"/>
      <c r="C1268" s="47"/>
      <c r="D1268" s="47"/>
      <c r="E1268" s="47"/>
      <c r="F1268" s="62"/>
    </row>
    <row r="1269" spans="1:7">
      <c r="A1269" s="201"/>
      <c r="B1269" s="47"/>
      <c r="C1269" s="47"/>
      <c r="D1269" s="47"/>
      <c r="E1269" s="47"/>
      <c r="F1269" s="62"/>
    </row>
    <row r="1270" spans="1:7">
      <c r="A1270" s="201"/>
      <c r="B1270" s="47"/>
      <c r="C1270" s="47"/>
      <c r="D1270" s="47"/>
      <c r="E1270" s="47"/>
      <c r="F1270" s="62"/>
    </row>
    <row r="1271" spans="1:7">
      <c r="A1271" s="201"/>
      <c r="B1271" s="47"/>
      <c r="C1271" s="47"/>
      <c r="D1271" s="47"/>
      <c r="E1271" s="47"/>
      <c r="F1271" s="62"/>
    </row>
    <row r="1272" spans="1:7">
      <c r="A1272" s="201"/>
      <c r="B1272" s="47"/>
      <c r="C1272" s="47"/>
      <c r="D1272" s="47"/>
      <c r="E1272" s="47"/>
      <c r="F1272" s="62"/>
    </row>
    <row r="1273" spans="1:7">
      <c r="A1273" s="201"/>
      <c r="B1273" s="47"/>
      <c r="C1273" s="47"/>
      <c r="D1273" s="47"/>
      <c r="E1273" s="47"/>
      <c r="F1273" s="62"/>
    </row>
    <row r="1274" spans="1:7">
      <c r="A1274" s="201"/>
      <c r="B1274" s="47"/>
      <c r="C1274" s="47"/>
      <c r="D1274" s="47"/>
      <c r="E1274" s="47"/>
      <c r="F1274" s="62"/>
    </row>
    <row r="1275" spans="1:7">
      <c r="A1275" s="201"/>
      <c r="B1275" s="47"/>
      <c r="C1275" s="47"/>
      <c r="D1275" s="47"/>
      <c r="E1275" s="47"/>
      <c r="F1275" s="62"/>
    </row>
    <row r="1276" spans="1:7">
      <c r="A1276" s="201"/>
      <c r="B1276" s="47"/>
      <c r="C1276" s="47"/>
      <c r="D1276" s="47"/>
      <c r="E1276" s="47"/>
      <c r="F1276" s="62"/>
    </row>
    <row r="1277" spans="1:7">
      <c r="A1277" s="201"/>
      <c r="B1277" s="47"/>
      <c r="C1277" s="47"/>
      <c r="D1277" s="47"/>
      <c r="E1277" s="47"/>
      <c r="F1277" s="62"/>
    </row>
    <row r="1278" spans="1:7">
      <c r="A1278" s="201"/>
      <c r="B1278" s="47"/>
      <c r="C1278" s="47"/>
      <c r="D1278" s="47"/>
      <c r="E1278" s="47"/>
      <c r="F1278" s="62"/>
    </row>
    <row r="1279" spans="1:7">
      <c r="A1279" s="201"/>
      <c r="B1279" s="47"/>
      <c r="C1279" s="47"/>
      <c r="D1279" s="47"/>
      <c r="E1279" s="47"/>
      <c r="F1279" s="62"/>
    </row>
    <row r="1280" spans="1:7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L1267" sqref="L1267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4" t="s">
        <v>749</v>
      </c>
      <c r="B1" s="404"/>
      <c r="C1" s="404"/>
      <c r="D1" s="404"/>
      <c r="E1" s="404"/>
      <c r="F1" s="404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7" si="40">+IF(F1204=0,"",C1204/F1204)</f>
        <v>502.68342758347438</v>
      </c>
      <c r="C1204" s="257">
        <v>3489</v>
      </c>
      <c r="D1204" s="20">
        <f t="shared" ref="D1204:D1267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7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7">
      <c r="A1265" s="225">
        <v>43538</v>
      </c>
      <c r="B1265" s="20">
        <f t="shared" si="40"/>
        <v>537.48307799536235</v>
      </c>
      <c r="C1265" s="257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4">
        <f t="shared" si="52"/>
        <v>-32</v>
      </c>
    </row>
    <row r="1266" spans="1:7">
      <c r="A1266" s="225">
        <v>43539</v>
      </c>
      <c r="B1266" s="20">
        <f t="shared" si="40"/>
        <v>532.2724568709101</v>
      </c>
      <c r="C1266" s="257">
        <v>3579</v>
      </c>
      <c r="D1266" s="20">
        <f t="shared" si="41"/>
        <v>454.9337238212907</v>
      </c>
      <c r="E1266" s="20">
        <v>489.98</v>
      </c>
      <c r="F1266" s="170">
        <f>USD_CNY!B1053</f>
        <v>6.7240000000000002</v>
      </c>
      <c r="G1266" s="184">
        <f t="shared" si="52"/>
        <v>-30</v>
      </c>
    </row>
    <row r="1267" spans="1:7">
      <c r="A1267" s="225">
        <v>43542</v>
      </c>
      <c r="B1267" s="20">
        <f t="shared" si="40"/>
        <v>533.48866727648146</v>
      </c>
      <c r="C1267" s="257">
        <v>3581</v>
      </c>
      <c r="D1267" s="20">
        <f t="shared" si="41"/>
        <v>455.97321989442861</v>
      </c>
      <c r="E1267" s="20">
        <v>491.10500000000002</v>
      </c>
      <c r="F1267" s="170">
        <f>USD_CNY!B1054</f>
        <v>6.7124199999999998</v>
      </c>
      <c r="G1267" s="184">
        <f t="shared" si="52"/>
        <v>2</v>
      </c>
    </row>
    <row r="1268" spans="1:7">
      <c r="A1268" s="224"/>
      <c r="B1268" s="20"/>
      <c r="C1268" s="257"/>
      <c r="D1268" s="20"/>
      <c r="E1268" s="20"/>
      <c r="F1268" s="58"/>
    </row>
    <row r="1269" spans="1:7">
      <c r="A1269" s="224"/>
      <c r="B1269" s="20"/>
      <c r="C1269" s="257"/>
      <c r="D1269" s="20"/>
      <c r="E1269" s="20"/>
      <c r="F1269" s="58"/>
    </row>
    <row r="1270" spans="1:7">
      <c r="A1270" s="224"/>
      <c r="B1270" s="20"/>
      <c r="C1270" s="257"/>
      <c r="D1270" s="20"/>
      <c r="E1270" s="20"/>
      <c r="F1270" s="58"/>
    </row>
    <row r="1271" spans="1:7">
      <c r="A1271" s="224"/>
      <c r="B1271" s="20"/>
      <c r="C1271" s="257"/>
      <c r="D1271" s="20"/>
      <c r="E1271" s="20"/>
      <c r="F1271" s="58"/>
    </row>
    <row r="1272" spans="1:7">
      <c r="A1272" s="224"/>
      <c r="B1272" s="20"/>
      <c r="C1272" s="257"/>
      <c r="D1272" s="20"/>
      <c r="E1272" s="20"/>
      <c r="F1272" s="58"/>
    </row>
    <row r="1273" spans="1:7">
      <c r="A1273" s="224"/>
      <c r="B1273" s="20"/>
      <c r="C1273" s="257"/>
      <c r="D1273" s="20"/>
      <c r="E1273" s="20"/>
      <c r="F1273" s="58"/>
    </row>
    <row r="1274" spans="1:7">
      <c r="A1274" s="224"/>
      <c r="B1274" s="20"/>
      <c r="C1274" s="257"/>
      <c r="D1274" s="20"/>
      <c r="E1274" s="20"/>
      <c r="F1274" s="58"/>
    </row>
    <row r="1275" spans="1:7">
      <c r="A1275" s="224"/>
      <c r="B1275" s="20"/>
      <c r="C1275" s="257"/>
      <c r="D1275" s="20"/>
      <c r="E1275" s="20"/>
      <c r="F1275" s="58"/>
    </row>
    <row r="1276" spans="1:7">
      <c r="A1276" s="224"/>
      <c r="B1276" s="20"/>
      <c r="C1276" s="257"/>
      <c r="D1276" s="20"/>
      <c r="E1276" s="20"/>
      <c r="F1276" s="58"/>
    </row>
    <row r="1277" spans="1:7">
      <c r="A1277" s="224"/>
      <c r="B1277" s="20"/>
      <c r="C1277" s="257"/>
      <c r="D1277" s="20"/>
      <c r="E1277" s="20"/>
      <c r="F1277" s="58"/>
    </row>
    <row r="1278" spans="1:7">
      <c r="A1278" s="224"/>
      <c r="B1278" s="20"/>
      <c r="C1278" s="257"/>
      <c r="D1278" s="20"/>
      <c r="E1278" s="20"/>
      <c r="F1278" s="58"/>
    </row>
    <row r="1279" spans="1:7">
      <c r="A1279" s="224"/>
      <c r="B1279" s="20"/>
      <c r="C1279" s="257"/>
      <c r="D1279" s="20"/>
      <c r="E1279" s="20"/>
      <c r="F1279" s="58"/>
    </row>
    <row r="1280" spans="1:7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4"/>
  <sheetViews>
    <sheetView zoomScale="85" zoomScaleNormal="85" workbookViewId="0">
      <pane ySplit="4" topLeftCell="A1248" activePane="bottomLeft" state="frozen"/>
      <selection pane="bottomLeft" activeCell="K1257" sqref="K1257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7" t="s">
        <v>749</v>
      </c>
      <c r="B1" s="407"/>
      <c r="C1" s="407"/>
      <c r="D1" s="407"/>
      <c r="E1" s="407"/>
      <c r="F1" s="407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2826.7538345870753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64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64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64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  <row r="1262" spans="1:7">
      <c r="A1262" s="225">
        <v>43538</v>
      </c>
      <c r="B1262" s="3">
        <f t="shared" si="40"/>
        <v>3313.6598740362465</v>
      </c>
      <c r="C1262" s="258">
        <v>22250</v>
      </c>
      <c r="D1262" s="3">
        <f t="shared" si="51"/>
        <v>2832.1879265267066</v>
      </c>
      <c r="E1262" s="258">
        <v>2878</v>
      </c>
      <c r="F1262" s="170">
        <f>USD_CNY!B1052</f>
        <v>6.7146299999999997</v>
      </c>
      <c r="G1262" s="184">
        <f t="shared" si="50"/>
        <v>-30</v>
      </c>
    </row>
    <row r="1263" spans="1:7">
      <c r="A1263" s="225">
        <v>43539</v>
      </c>
      <c r="B1263" s="3">
        <f t="shared" si="40"/>
        <v>3319.4527067221889</v>
      </c>
      <c r="C1263" s="258">
        <v>22320</v>
      </c>
      <c r="D1263" s="3">
        <f t="shared" si="51"/>
        <v>2837.1390655745204</v>
      </c>
      <c r="E1263" s="258">
        <v>2878</v>
      </c>
      <c r="F1263" s="170">
        <f>USD_CNY!B1053</f>
        <v>6.7240000000000002</v>
      </c>
      <c r="G1263" s="184">
        <f t="shared" si="50"/>
        <v>70</v>
      </c>
    </row>
    <row r="1264" spans="1:7">
      <c r="A1264" s="225">
        <v>43542</v>
      </c>
      <c r="B1264" s="3">
        <f t="shared" si="40"/>
        <v>3307.3019864668777</v>
      </c>
      <c r="C1264" s="258">
        <v>22200</v>
      </c>
      <c r="D1264" s="3">
        <f t="shared" si="51"/>
        <v>2826.7538345870753</v>
      </c>
      <c r="E1264" s="258">
        <v>2839</v>
      </c>
      <c r="F1264" s="170">
        <f>USD_CNY!B1054</f>
        <v>6.7124199999999998</v>
      </c>
      <c r="G1264" s="184">
        <f t="shared" si="50"/>
        <v>-120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11"/>
  <sheetViews>
    <sheetView zoomScale="115" zoomScaleNormal="115" workbookViewId="0">
      <pane ySplit="5" topLeftCell="A807" activePane="bottomLeft" state="frozen"/>
      <selection pane="bottomLeft" activeCell="H816" sqref="H816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11" si="28">+IF(F731=0,"",C731/F731)</f>
        <v>14764.542141360806</v>
      </c>
      <c r="C731" s="288">
        <v>102900</v>
      </c>
      <c r="D731" s="110">
        <f t="shared" ref="D731:D811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11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  <row r="809" spans="1:7">
      <c r="A809" s="350">
        <v>43538</v>
      </c>
      <c r="B809" s="106">
        <f t="shared" si="28"/>
        <v>15510.906781162925</v>
      </c>
      <c r="C809" s="290">
        <v>104150</v>
      </c>
      <c r="D809" s="106">
        <f t="shared" si="29"/>
        <v>13257.185283045235</v>
      </c>
      <c r="E809" s="290">
        <v>12950</v>
      </c>
      <c r="F809" s="177">
        <f>USD_CNY!B1052</f>
        <v>6.7146299999999997</v>
      </c>
      <c r="G809" s="106">
        <f t="shared" si="43"/>
        <v>-175</v>
      </c>
    </row>
    <row r="810" spans="1:7">
      <c r="A810" s="350">
        <v>43539</v>
      </c>
      <c r="B810" s="106">
        <f t="shared" si="28"/>
        <v>15295.95478881618</v>
      </c>
      <c r="C810" s="290">
        <v>102850</v>
      </c>
      <c r="D810" s="106">
        <f t="shared" si="29"/>
        <v>13073.465631466821</v>
      </c>
      <c r="E810" s="290">
        <v>12930</v>
      </c>
      <c r="F810" s="177">
        <f>USD_CNY!B1053</f>
        <v>6.7240000000000002</v>
      </c>
      <c r="G810" s="106">
        <f t="shared" si="43"/>
        <v>-1300</v>
      </c>
    </row>
    <row r="811" spans="1:7">
      <c r="A811" s="350">
        <v>43542</v>
      </c>
      <c r="B811" s="106">
        <f t="shared" si="28"/>
        <v>15374.484910062243</v>
      </c>
      <c r="C811" s="290">
        <v>103200</v>
      </c>
      <c r="D811" s="106">
        <f t="shared" si="29"/>
        <v>13140.585393215593</v>
      </c>
      <c r="E811" s="290">
        <v>12845</v>
      </c>
      <c r="F811" s="177">
        <f>USD_CNY!B1054</f>
        <v>6.7124199999999998</v>
      </c>
      <c r="G811" s="106">
        <f t="shared" si="43"/>
        <v>350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5"/>
  <sheetViews>
    <sheetView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M133" sqref="M133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  <row r="132" spans="1:7">
      <c r="A132" s="350">
        <v>43537</v>
      </c>
    </row>
    <row r="133" spans="1:7">
      <c r="A133" s="350">
        <v>43538</v>
      </c>
    </row>
    <row r="134" spans="1:7">
      <c r="A134" s="350">
        <v>43539</v>
      </c>
    </row>
    <row r="135" spans="1:7">
      <c r="A135" s="350">
        <v>43542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B133" sqref="B133:B134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34" si="14">+IF(F54=0,"",C54/F54)</f>
        <v>672.94171664705709</v>
      </c>
      <c r="C54" s="335">
        <v>4690</v>
      </c>
      <c r="D54" s="358">
        <f t="shared" ref="D54:D134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>
      <c r="A131" s="350">
        <v>43537</v>
      </c>
      <c r="B131" s="357">
        <f t="shared" si="14"/>
        <v>575.55735246596169</v>
      </c>
      <c r="C131" s="389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  <row r="132" spans="1:6">
      <c r="A132" s="350">
        <v>43538</v>
      </c>
      <c r="B132" s="357">
        <f t="shared" si="14"/>
        <v>581.56592396006931</v>
      </c>
      <c r="C132" s="389">
        <v>3905</v>
      </c>
      <c r="D132" s="357">
        <f t="shared" si="15"/>
        <v>497.06489227356354</v>
      </c>
      <c r="E132" s="371">
        <v>477</v>
      </c>
      <c r="F132" s="359">
        <f>USD_CNY!B1052</f>
        <v>6.7146299999999997</v>
      </c>
    </row>
    <row r="133" spans="1:6">
      <c r="A133" s="350">
        <v>43539</v>
      </c>
      <c r="B133" s="357">
        <f t="shared" si="14"/>
        <v>580.75550267697793</v>
      </c>
      <c r="C133" s="389">
        <v>3905</v>
      </c>
      <c r="D133" s="357">
        <f t="shared" si="15"/>
        <v>496.37222451023757</v>
      </c>
      <c r="E133" s="371">
        <v>483.5</v>
      </c>
      <c r="F133" s="359">
        <f>USD_CNY!B1053</f>
        <v>6.7240000000000002</v>
      </c>
    </row>
    <row r="134" spans="1:6">
      <c r="A134" s="350">
        <v>43542</v>
      </c>
      <c r="B134" s="357">
        <f t="shared" si="14"/>
        <v>582.50228680565283</v>
      </c>
      <c r="C134" s="389">
        <v>3910</v>
      </c>
      <c r="D134" s="357">
        <f t="shared" si="15"/>
        <v>497.86520239799393</v>
      </c>
      <c r="E134" s="371">
        <v>480</v>
      </c>
      <c r="F134" s="359">
        <f>USD_CNY!B1054</f>
        <v>6.7124199999999998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E1053" sqref="E1053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8" t="s">
        <v>1019</v>
      </c>
      <c r="B1" s="409"/>
      <c r="C1" s="409"/>
      <c r="D1" s="409"/>
      <c r="E1" s="409"/>
      <c r="F1" s="409"/>
      <c r="G1" s="409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225">
        <v>43537</v>
      </c>
      <c r="B1051" s="341">
        <v>6.71523</v>
      </c>
    </row>
    <row r="1052" spans="1:2">
      <c r="A1052" s="225">
        <v>43538</v>
      </c>
      <c r="B1052" s="341">
        <v>6.7146299999999997</v>
      </c>
    </row>
    <row r="1053" spans="1:2">
      <c r="A1053" s="225">
        <v>43539</v>
      </c>
      <c r="B1053" s="341">
        <v>6.7240000000000002</v>
      </c>
    </row>
    <row r="1054" spans="1:2">
      <c r="A1054" s="225">
        <v>43542</v>
      </c>
      <c r="B1054" s="341">
        <v>6.7124199999999998</v>
      </c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H534" sqref="H534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307">
        <v>43537</v>
      </c>
      <c r="B532" s="333">
        <v>23250</v>
      </c>
    </row>
    <row r="533" spans="1:2" ht="15.75">
      <c r="A533" s="307">
        <v>43538</v>
      </c>
      <c r="B533" s="333">
        <v>23250</v>
      </c>
    </row>
    <row r="534" spans="1:2" ht="15.75">
      <c r="A534" s="307">
        <v>43539</v>
      </c>
      <c r="B534" s="333">
        <v>23250</v>
      </c>
    </row>
    <row r="535" spans="1:2" ht="15.75">
      <c r="A535" s="307">
        <v>43542</v>
      </c>
      <c r="B535" s="333">
        <v>23260</v>
      </c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86" activePane="bottomLeft" state="frozen"/>
      <selection pane="bottomLeft" activeCell="E396" sqref="E396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10" t="s">
        <v>1017</v>
      </c>
      <c r="B1" s="411"/>
      <c r="C1" s="411"/>
      <c r="D1" s="411"/>
      <c r="E1" s="411"/>
      <c r="F1" s="411"/>
      <c r="G1" s="411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>
        <v>43537</v>
      </c>
      <c r="B388" s="310">
        <v>3487</v>
      </c>
    </row>
    <row r="389" spans="1:2">
      <c r="A389" s="307">
        <v>43538</v>
      </c>
      <c r="B389" s="310">
        <v>3489</v>
      </c>
    </row>
    <row r="390" spans="1:2">
      <c r="A390" s="307">
        <v>43539</v>
      </c>
      <c r="B390" s="310">
        <v>3478</v>
      </c>
    </row>
    <row r="391" spans="1:2">
      <c r="A391" s="307">
        <v>43542</v>
      </c>
      <c r="B391" s="310">
        <v>3486</v>
      </c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2019-03-18T03:36:51Z</dcterms:modified>
</cp:coreProperties>
</file>