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7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30" i="16"/>
  <c r="D130"/>
  <c r="F130"/>
  <c r="B807" i="7"/>
  <c r="D807"/>
  <c r="F807"/>
  <c r="G807"/>
  <c r="B1260" i="5"/>
  <c r="D1260" s="1"/>
  <c r="F1260"/>
  <c r="G1260"/>
  <c r="B1263" i="4"/>
  <c r="D1263"/>
  <c r="F1263"/>
  <c r="G1263"/>
  <c r="B1262" i="3"/>
  <c r="D1262"/>
  <c r="F1262"/>
  <c r="G1262"/>
  <c r="B1264" i="2"/>
  <c r="D1264"/>
  <c r="F1264"/>
  <c r="G1264"/>
  <c r="B131" i="15"/>
  <c r="D131" s="1"/>
  <c r="F131"/>
  <c r="G131"/>
  <c r="B129" i="16"/>
  <c r="D129"/>
  <c r="F129"/>
  <c r="B806" i="7"/>
  <c r="D806"/>
  <c r="F806"/>
  <c r="G806"/>
  <c r="B1259" i="5"/>
  <c r="D1259" s="1"/>
  <c r="F1259"/>
  <c r="G1259"/>
  <c r="B1262" i="4"/>
  <c r="D1262"/>
  <c r="F1262"/>
  <c r="G1262"/>
  <c r="B1261" i="3"/>
  <c r="D1261" s="1"/>
  <c r="F1261"/>
  <c r="G1261"/>
  <c r="B1263" i="2"/>
  <c r="D1263"/>
  <c r="F1263"/>
  <c r="G1263"/>
  <c r="B130" i="15"/>
  <c r="D130"/>
  <c r="F130"/>
  <c r="G130"/>
  <c r="B128" i="16" l="1"/>
  <c r="D128"/>
  <c r="F128"/>
  <c r="B1261" i="4"/>
  <c r="D1261" s="1"/>
  <c r="F1261"/>
  <c r="G1261"/>
  <c r="B129" i="15"/>
  <c r="D129"/>
  <c r="G129"/>
  <c r="F129"/>
  <c r="B805" i="7"/>
  <c r="D805"/>
  <c r="F805"/>
  <c r="G805"/>
  <c r="B1258" i="5"/>
  <c r="D1258" s="1"/>
  <c r="F1258"/>
  <c r="G1258"/>
  <c r="B1260" i="3"/>
  <c r="D1260" s="1"/>
  <c r="G1260"/>
  <c r="F1260"/>
  <c r="G1262" i="2"/>
  <c r="F1262"/>
  <c r="B1262"/>
  <c r="D1262" s="1"/>
  <c r="B127" i="16" l="1"/>
  <c r="D127" s="1"/>
  <c r="F127"/>
  <c r="B804" i="7"/>
  <c r="D804"/>
  <c r="F804"/>
  <c r="G804"/>
  <c r="B1257" i="5"/>
  <c r="D1257"/>
  <c r="F1257"/>
  <c r="G1257"/>
  <c r="B1260" i="4"/>
  <c r="D1260"/>
  <c r="F1260"/>
  <c r="G1260"/>
  <c r="B1259" i="3"/>
  <c r="D1259" s="1"/>
  <c r="F1259"/>
  <c r="G1259"/>
  <c r="B1261" i="2" l="1"/>
  <c r="D1261" s="1"/>
  <c r="F1261"/>
  <c r="G1261"/>
  <c r="F128" i="15"/>
  <c r="B128" s="1"/>
  <c r="D128" s="1"/>
  <c r="G128"/>
  <c r="F1259" i="4" l="1"/>
  <c r="B1259" s="1"/>
  <c r="D1259" s="1"/>
  <c r="G1259"/>
  <c r="F126" i="16"/>
  <c r="B126" s="1"/>
  <c r="D126" s="1"/>
  <c r="B803" i="7"/>
  <c r="D803" s="1"/>
  <c r="F803"/>
  <c r="G803"/>
  <c r="F1256" i="5"/>
  <c r="B1256" s="1"/>
  <c r="D1256" s="1"/>
  <c r="G1256"/>
  <c r="F1258" i="3"/>
  <c r="B1258" s="1"/>
  <c r="D1258" s="1"/>
  <c r="G1258"/>
  <c r="F1260" i="2"/>
  <c r="B1260" s="1"/>
  <c r="D1260" s="1"/>
  <c r="G1260"/>
  <c r="F127" i="15"/>
  <c r="B127" s="1"/>
  <c r="D127" s="1"/>
  <c r="G127"/>
  <c r="F1258" i="4" l="1"/>
  <c r="B1258" s="1"/>
  <c r="D1258" s="1"/>
  <c r="G1258"/>
  <c r="B125" i="16"/>
  <c r="D125" s="1"/>
  <c r="F125"/>
  <c r="F802" i="7"/>
  <c r="B802" s="1"/>
  <c r="D802" s="1"/>
  <c r="G802"/>
  <c r="F1255" i="5"/>
  <c r="B1255" s="1"/>
  <c r="D1255" s="1"/>
  <c r="G1255"/>
  <c r="F1257" i="3"/>
  <c r="B1257" s="1"/>
  <c r="D1257" s="1"/>
  <c r="G1257"/>
  <c r="B1259" i="2"/>
  <c r="D1259" s="1"/>
  <c r="F1259"/>
  <c r="G1259"/>
  <c r="B126" i="15"/>
  <c r="D126"/>
  <c r="G126"/>
  <c r="F126"/>
  <c r="F124" i="16"/>
  <c r="F801" i="7"/>
  <c r="B801" s="1"/>
  <c r="D801" s="1"/>
  <c r="G801"/>
  <c r="F1254" i="5"/>
  <c r="B1254" s="1"/>
  <c r="D1254" s="1"/>
  <c r="G1254"/>
  <c r="F1257" i="4"/>
  <c r="B1257" s="1"/>
  <c r="D1257" s="1"/>
  <c r="G1257"/>
  <c r="F1256" i="3"/>
  <c r="B1256" s="1"/>
  <c r="D1256" s="1"/>
  <c r="G1256"/>
  <c r="F1258" i="2"/>
  <c r="B1258" s="1"/>
  <c r="D1258" s="1"/>
  <c r="G1258"/>
  <c r="F125" i="15"/>
  <c r="B125" s="1"/>
  <c r="D125" s="1"/>
  <c r="G125"/>
  <c r="B124" i="16" l="1"/>
  <c r="D124" s="1"/>
  <c r="F1256" i="4"/>
  <c r="B1256" s="1"/>
  <c r="D1256" s="1"/>
  <c r="G1256"/>
  <c r="F123" i="16"/>
  <c r="B123" s="1"/>
  <c r="D123" s="1"/>
  <c r="F800" i="7"/>
  <c r="B800" s="1"/>
  <c r="D800" s="1"/>
  <c r="G800"/>
  <c r="F1253" i="5"/>
  <c r="B1253" s="1"/>
  <c r="D1253" s="1"/>
  <c r="G1253"/>
  <c r="F1255" i="3"/>
  <c r="B1255" s="1"/>
  <c r="D1255" s="1"/>
  <c r="G1255"/>
  <c r="F1257" i="2"/>
  <c r="B1257" s="1"/>
  <c r="D1257" s="1"/>
  <c r="G1257"/>
  <c r="G124" i="15"/>
  <c r="F124"/>
  <c r="B124" s="1"/>
  <c r="D124" s="1"/>
  <c r="F122" i="16" l="1"/>
  <c r="B122" s="1"/>
  <c r="D122" s="1"/>
  <c r="F799" i="7"/>
  <c r="B799" s="1"/>
  <c r="D799" s="1"/>
  <c r="G799"/>
  <c r="F1252" i="5"/>
  <c r="B1252" s="1"/>
  <c r="D1252" s="1"/>
  <c r="G1252"/>
  <c r="F1255" i="4"/>
  <c r="B1255" s="1"/>
  <c r="D1255" s="1"/>
  <c r="G1255"/>
  <c r="F1254" i="3"/>
  <c r="B1254" s="1"/>
  <c r="D1254" s="1"/>
  <c r="G1254"/>
  <c r="F1256" i="2"/>
  <c r="B1256" s="1"/>
  <c r="D1256" s="1"/>
  <c r="G1256"/>
  <c r="F123" i="15"/>
  <c r="B123" s="1"/>
  <c r="D123" s="1"/>
  <c r="G123"/>
  <c r="F121" i="16"/>
  <c r="B121" s="1"/>
  <c r="D121" s="1"/>
  <c r="F798" i="7"/>
  <c r="B798" s="1"/>
  <c r="D798" s="1"/>
  <c r="G798"/>
  <c r="F1251" i="5"/>
  <c r="B1251" s="1"/>
  <c r="D1251" s="1"/>
  <c r="G1251"/>
  <c r="F1254" i="4"/>
  <c r="B1254" s="1"/>
  <c r="D1254" s="1"/>
  <c r="G1254"/>
  <c r="F1253" i="3"/>
  <c r="B1253" s="1"/>
  <c r="D1253" s="1"/>
  <c r="G1253"/>
  <c r="F1255" i="2"/>
  <c r="B1255" s="1"/>
  <c r="D1255" s="1"/>
  <c r="G1255"/>
  <c r="F122" i="15"/>
  <c r="B122" s="1"/>
  <c r="D122" s="1"/>
  <c r="G122"/>
  <c r="F120" i="16"/>
  <c r="B120" s="1"/>
  <c r="D120" s="1"/>
  <c r="F797" i="7"/>
  <c r="B797" s="1"/>
  <c r="D797" s="1"/>
  <c r="G797"/>
  <c r="F1250" i="5"/>
  <c r="B1250" s="1"/>
  <c r="D1250" s="1"/>
  <c r="G1250"/>
  <c r="F1253" i="4"/>
  <c r="B1253" s="1"/>
  <c r="D1253" s="1"/>
  <c r="G1253"/>
  <c r="B1252" i="3"/>
  <c r="D1252" s="1"/>
  <c r="F1252"/>
  <c r="G1252"/>
  <c r="F1254" i="2"/>
  <c r="G1254"/>
  <c r="F121" i="15"/>
  <c r="B121" s="1"/>
  <c r="D121" s="1"/>
  <c r="G121"/>
  <c r="F119" i="16"/>
  <c r="B119" s="1"/>
  <c r="D119" s="1"/>
  <c r="F796" i="7"/>
  <c r="B796" s="1"/>
  <c r="D796" s="1"/>
  <c r="G796"/>
  <c r="F1249" i="5"/>
  <c r="B1249" s="1"/>
  <c r="D1249" s="1"/>
  <c r="G1249"/>
  <c r="B1252" i="4"/>
  <c r="D1252" s="1"/>
  <c r="F1252"/>
  <c r="G1252"/>
  <c r="F1251" i="3"/>
  <c r="B1251" s="1"/>
  <c r="D1251" s="1"/>
  <c r="G1251"/>
  <c r="G1250"/>
  <c r="F1253" i="2"/>
  <c r="G1253"/>
  <c r="F120" i="15"/>
  <c r="B120" s="1"/>
  <c r="D120" s="1"/>
  <c r="G120"/>
  <c r="F118" i="16"/>
  <c r="B118" s="1"/>
  <c r="D118" s="1"/>
  <c r="F795" i="7"/>
  <c r="G795"/>
  <c r="B795"/>
  <c r="D795" s="1"/>
  <c r="F1248" i="5"/>
  <c r="B1248" s="1"/>
  <c r="D1248" s="1"/>
  <c r="G1248"/>
  <c r="F1251" i="4"/>
  <c r="G1251"/>
  <c r="B1250" i="3"/>
  <c r="D1250" s="1"/>
  <c r="F1250"/>
  <c r="F1252" i="2"/>
  <c r="B1252" s="1"/>
  <c r="D1252" s="1"/>
  <c r="G1252"/>
  <c r="G119" i="15"/>
  <c r="F119"/>
  <c r="B119" s="1"/>
  <c r="D119" s="1"/>
  <c r="B1251" i="4"/>
  <c r="D1251" s="1"/>
  <c r="F117" i="16"/>
  <c r="B117" s="1"/>
  <c r="D117" s="1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G116" i="16"/>
  <c r="G115"/>
  <c r="F116"/>
  <c r="B116" s="1"/>
  <c r="D116" s="1"/>
  <c r="F793" i="7"/>
  <c r="B793" s="1"/>
  <c r="D793" s="1"/>
  <c r="G793"/>
  <c r="F1246" i="5"/>
  <c r="B1246" s="1"/>
  <c r="D1246" s="1"/>
  <c r="G1246"/>
  <c r="F1248" i="3"/>
  <c r="B1248" s="1"/>
  <c r="D1248" s="1"/>
  <c r="G1248"/>
  <c r="F1250" i="2"/>
  <c r="G1250"/>
  <c r="G117" i="15"/>
  <c r="F117"/>
  <c r="B117" s="1"/>
  <c r="D117" s="1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G1246" i="4"/>
  <c r="F1246"/>
  <c r="B1246" s="1"/>
  <c r="D1246" s="1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F1242" i="5"/>
  <c r="B1242" s="1"/>
  <c r="D1242" s="1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D1253" s="1"/>
  <c r="B1254"/>
  <c r="D1254" s="1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D1113" s="1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119" i="2"/>
  <c r="D1097" i="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D1052" s="1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D1031" s="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D1014" s="1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D985" s="1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D518" s="1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D970" s="1"/>
  <c r="B971"/>
  <c r="D971" s="1"/>
  <c r="B972"/>
  <c r="D972" s="1"/>
  <c r="B973"/>
  <c r="D973" s="1"/>
  <c r="B512" i="7"/>
  <c r="D512" s="1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D962" s="1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D943" s="1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D944" s="1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 s="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D482" s="1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D916" s="1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61"/>
  <c r="D964"/>
  <c r="D872" i="2"/>
  <c r="D439" i="7"/>
  <c r="D443"/>
  <c r="D462"/>
  <c r="D464"/>
  <c r="D465"/>
  <c r="D481"/>
  <c r="D491"/>
  <c r="D501"/>
  <c r="D505"/>
  <c r="D510"/>
  <c r="D516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8"/>
  <c r="D1001"/>
  <c r="D1006"/>
  <c r="D1013"/>
  <c r="D1015"/>
  <c r="D1020"/>
  <c r="D1022"/>
  <c r="D1023"/>
  <c r="D1029"/>
  <c r="D1039"/>
  <c r="D1043"/>
  <c r="D1044"/>
  <c r="D1046"/>
  <c r="D1047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<sst xmlns="http://schemas.openxmlformats.org/spreadsheetml/2006/main" count="4599" uniqueCount="1034">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</sst>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1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  <xf numFmtId="3" fontId="26" fillId="0" borderId="0" xfId="0" applyNumberFormat="1" applyFont="1" applyAlignment="1">
      <alignment horizontal="righ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65124992"/>
        <c:axId val="65130880"/>
      </c:areaChart>
      <c:dateAx>
        <c:axId val="6512499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1308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513088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1249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66719104"/>
        <c:axId val="66741376"/>
      </c:areaChart>
      <c:dateAx>
        <c:axId val="667191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74137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67413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7191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371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66773376"/>
        <c:axId val="66774912"/>
      </c:areaChart>
      <c:dateAx>
        <c:axId val="66773376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7749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6774912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7733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66999424"/>
        <c:axId val="67000960"/>
      </c:areaChart>
      <c:dateAx>
        <c:axId val="6699942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009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700096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994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722"/>
        </c:manualLayout>
      </c:layout>
      <c:areaChart>
        <c:grouping val="standard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67049344"/>
        <c:axId val="67050880"/>
      </c:areaChart>
      <c:dateAx>
        <c:axId val="67049344"/>
        <c:scaling>
          <c:orientation val="minMax"/>
          <c:max val="43525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0508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7050880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49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77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67086976"/>
        <c:axId val="67092864"/>
      </c:areaChart>
      <c:catAx>
        <c:axId val="67086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92864"/>
        <c:crosses val="autoZero"/>
        <c:auto val="1"/>
        <c:lblAlgn val="ctr"/>
        <c:lblOffset val="100"/>
      </c:catAx>
      <c:valAx>
        <c:axId val="670928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869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56"/>
        </c:manualLayout>
      </c:layout>
      <c:areaChart>
        <c:grouping val="standard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67181952"/>
        <c:axId val="67187840"/>
      </c:areaChart>
      <c:dateAx>
        <c:axId val="6718195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8784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718784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1819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67253760"/>
        <c:axId val="67255296"/>
      </c:lineChart>
      <c:dateAx>
        <c:axId val="67253760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55296"/>
        <c:crosses val="autoZero"/>
        <c:auto val="1"/>
        <c:lblOffset val="100"/>
        <c:baseTimeUnit val="days"/>
      </c:dateAx>
      <c:valAx>
        <c:axId val="67255296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5376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67279872"/>
        <c:axId val="67289856"/>
      </c:lineChart>
      <c:dateAx>
        <c:axId val="67279872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89856"/>
        <c:crosses val="autoZero"/>
        <c:auto val="1"/>
        <c:lblOffset val="100"/>
        <c:baseTimeUnit val="days"/>
      </c:dateAx>
      <c:valAx>
        <c:axId val="6728985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79872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66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81547648"/>
        <c:axId val="81549184"/>
      </c:areaChart>
      <c:dateAx>
        <c:axId val="8154764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491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1549184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476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612"/>
        </c:manualLayout>
      </c:layout>
      <c:areaChart>
        <c:grouping val="standard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81564800"/>
        <c:axId val="81566336"/>
      </c:areaChart>
      <c:dateAx>
        <c:axId val="8156480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663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1566336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6480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716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67323776"/>
        <c:axId val="67325312"/>
      </c:areaChart>
      <c:dateAx>
        <c:axId val="67323776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253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7325312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237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81619968"/>
        <c:axId val="81625856"/>
      </c:areaChart>
      <c:dateAx>
        <c:axId val="8161996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258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162585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6199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56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81649664"/>
        <c:axId val="81651200"/>
      </c:areaChart>
      <c:dateAx>
        <c:axId val="81649664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5120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1651200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6496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82641280"/>
        <c:axId val="82642816"/>
      </c:areaChart>
      <c:dateAx>
        <c:axId val="82641280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642816"/>
        <c:crosses val="autoZero"/>
        <c:auto val="1"/>
        <c:lblOffset val="100"/>
        <c:baseTimeUnit val="days"/>
      </c:dateAx>
      <c:valAx>
        <c:axId val="82642816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641280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6018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82662912"/>
        <c:axId val="82664448"/>
      </c:areaChart>
      <c:dateAx>
        <c:axId val="8266291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664448"/>
        <c:crosses val="autoZero"/>
        <c:auto val="1"/>
        <c:lblOffset val="100"/>
        <c:baseTimeUnit val="days"/>
      </c:dateAx>
      <c:valAx>
        <c:axId val="8266444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662912"/>
        <c:crosses val="autoZero"/>
        <c:crossBetween val="midCat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82680448"/>
        <c:axId val="82690432"/>
      </c:areaChart>
      <c:dateAx>
        <c:axId val="8268044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690432"/>
        <c:crosses val="autoZero"/>
        <c:auto val="1"/>
        <c:lblOffset val="100"/>
        <c:baseTimeUnit val="days"/>
      </c:dateAx>
      <c:valAx>
        <c:axId val="8269043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680448"/>
        <c:crosses val="autoZero"/>
        <c:crossBetween val="midCat"/>
      </c:valAx>
    </c:plotArea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83960576"/>
        <c:axId val="83962112"/>
      </c:areaChart>
      <c:dateAx>
        <c:axId val="8396057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962112"/>
        <c:crosses val="autoZero"/>
        <c:auto val="1"/>
        <c:lblOffset val="100"/>
        <c:baseTimeUnit val="days"/>
      </c:dateAx>
      <c:valAx>
        <c:axId val="83962112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960576"/>
        <c:crosses val="autoZero"/>
        <c:crossBetween val="midCat"/>
      </c:valAx>
    </c:plotArea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83998592"/>
        <c:axId val="84000128"/>
      </c:lineChart>
      <c:dateAx>
        <c:axId val="8399859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000128"/>
        <c:crosses val="autoZero"/>
        <c:auto val="1"/>
        <c:lblOffset val="100"/>
        <c:baseTimeUnit val="days"/>
      </c:dateAx>
      <c:valAx>
        <c:axId val="8400012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998592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84291584"/>
        <c:axId val="84293120"/>
      </c:areaChart>
      <c:dateAx>
        <c:axId val="8429158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293120"/>
        <c:crosses val="autoZero"/>
        <c:auto val="1"/>
        <c:lblOffset val="100"/>
        <c:baseTimeUnit val="days"/>
      </c:dateAx>
      <c:valAx>
        <c:axId val="8429312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291584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84341888"/>
        <c:axId val="84343424"/>
      </c:areaChart>
      <c:dateAx>
        <c:axId val="8434188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343424"/>
        <c:crosses val="autoZero"/>
        <c:auto val="1"/>
        <c:lblOffset val="100"/>
        <c:baseTimeUnit val="days"/>
      </c:dateAx>
      <c:valAx>
        <c:axId val="84343424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341888"/>
        <c:crosses val="autoZero"/>
        <c:crossBetween val="midCat"/>
      </c:valAx>
    </c:plotArea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82729216"/>
        <c:axId val="82739200"/>
      </c:barChart>
      <c:dateAx>
        <c:axId val="8272921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739200"/>
        <c:crosses val="autoZero"/>
        <c:auto val="1"/>
        <c:lblOffset val="100"/>
        <c:baseTimeUnit val="days"/>
      </c:dateAx>
      <c:valAx>
        <c:axId val="8273920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729216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84635648"/>
        <c:axId val="84637184"/>
      </c:areaChart>
      <c:dateAx>
        <c:axId val="8463564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84637184"/>
        <c:crosses val="autoZero"/>
        <c:auto val="1"/>
        <c:lblOffset val="100"/>
        <c:baseTimeUnit val="days"/>
      </c:dateAx>
      <c:valAx>
        <c:axId val="84637184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635648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84665472"/>
        <c:axId val="84667008"/>
      </c:areaChart>
      <c:dateAx>
        <c:axId val="8466547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667008"/>
        <c:crosses val="autoZero"/>
        <c:auto val="1"/>
        <c:lblOffset val="100"/>
        <c:baseTimeUnit val="days"/>
      </c:dateAx>
      <c:valAx>
        <c:axId val="84667008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665472"/>
        <c:crosses val="autoZero"/>
        <c:crossBetween val="midCat"/>
      </c:valAx>
    </c:plotArea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84857600"/>
        <c:axId val="84859136"/>
      </c:lineChart>
      <c:catAx>
        <c:axId val="848576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859136"/>
        <c:crosses val="autoZero"/>
        <c:auto val="1"/>
        <c:lblAlgn val="ctr"/>
        <c:lblOffset val="100"/>
      </c:catAx>
      <c:valAx>
        <c:axId val="84859136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857600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84903808"/>
        <c:axId val="84905344"/>
      </c:lineChart>
      <c:dateAx>
        <c:axId val="8490380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905344"/>
        <c:crosses val="autoZero"/>
        <c:auto val="1"/>
        <c:lblOffset val="100"/>
        <c:baseTimeUnit val="days"/>
      </c:dateAx>
      <c:valAx>
        <c:axId val="8490534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903808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85106048"/>
        <c:axId val="85120128"/>
      </c:areaChart>
      <c:dateAx>
        <c:axId val="851060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120128"/>
        <c:crosses val="autoZero"/>
        <c:auto val="1"/>
        <c:lblOffset val="100"/>
        <c:baseTimeUnit val="days"/>
      </c:dateAx>
      <c:valAx>
        <c:axId val="85120128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106048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84960000"/>
        <c:axId val="84961536"/>
      </c:areaChart>
      <c:dateAx>
        <c:axId val="8496000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961536"/>
        <c:crosses val="autoZero"/>
        <c:auto val="1"/>
        <c:lblOffset val="100"/>
        <c:baseTimeUnit val="days"/>
      </c:dateAx>
      <c:valAx>
        <c:axId val="8496153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960000"/>
        <c:crosses val="autoZero"/>
        <c:crossBetween val="midCat"/>
      </c:valAx>
    </c:plotArea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84985728"/>
        <c:axId val="84987264"/>
      </c:lineChart>
      <c:dateAx>
        <c:axId val="8498572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987264"/>
        <c:crosses val="autoZero"/>
        <c:auto val="1"/>
        <c:lblOffset val="100"/>
        <c:baseTimeUnit val="days"/>
      </c:dateAx>
      <c:valAx>
        <c:axId val="8498726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985728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86332160"/>
        <c:axId val="86333696"/>
      </c:areaChart>
      <c:dateAx>
        <c:axId val="8633216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86333696"/>
        <c:crosses val="autoZero"/>
        <c:auto val="1"/>
        <c:lblOffset val="100"/>
        <c:baseTimeUnit val="days"/>
      </c:dateAx>
      <c:valAx>
        <c:axId val="8633369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332160"/>
        <c:crosses val="autoZero"/>
        <c:crossBetween val="midCat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86436864"/>
        <c:axId val="86246144"/>
      </c:areaChart>
      <c:dateAx>
        <c:axId val="864368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6246144"/>
        <c:crosses val="autoZero"/>
        <c:auto val="1"/>
        <c:lblOffset val="100"/>
        <c:baseTimeUnit val="days"/>
      </c:dateAx>
      <c:valAx>
        <c:axId val="8624614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436864"/>
        <c:crosses val="autoZero"/>
        <c:crossBetween val="midCat"/>
      </c:valAx>
    </c:plotArea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86278528"/>
        <c:axId val="86280064"/>
      </c:lineChart>
      <c:dateAx>
        <c:axId val="8627852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280064"/>
        <c:crosses val="autoZero"/>
        <c:auto val="1"/>
        <c:lblOffset val="100"/>
        <c:baseTimeUnit val="days"/>
      </c:dateAx>
      <c:valAx>
        <c:axId val="8628006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278528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89102976"/>
        <c:axId val="89104768"/>
      </c:areaChart>
      <c:dateAx>
        <c:axId val="8910297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104768"/>
        <c:crosses val="autoZero"/>
        <c:auto val="1"/>
        <c:lblOffset val="100"/>
        <c:baseTimeUnit val="days"/>
      </c:dateAx>
      <c:valAx>
        <c:axId val="89104768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102976"/>
        <c:crosses val="autoZero"/>
        <c:crossBetween val="midCat"/>
        <c:minorUnit val="1.0000000000000074E-4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89313664"/>
        <c:axId val="89315200"/>
      </c:areaChart>
      <c:dateAx>
        <c:axId val="893136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315200"/>
        <c:crosses val="autoZero"/>
        <c:auto val="1"/>
        <c:lblOffset val="100"/>
        <c:baseTimeUnit val="days"/>
      </c:dateAx>
      <c:valAx>
        <c:axId val="89315200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313664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86357888"/>
        <c:axId val="86359424"/>
      </c:areaChart>
      <c:dateAx>
        <c:axId val="8635788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6359424"/>
        <c:crosses val="autoZero"/>
        <c:auto val="1"/>
        <c:lblOffset val="100"/>
        <c:baseTimeUnit val="days"/>
      </c:dateAx>
      <c:valAx>
        <c:axId val="86359424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357888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N7" sqref="N7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1" t="s">
        <v>1018</v>
      </c>
      <c r="B1" s="391"/>
      <c r="C1" s="391"/>
      <c r="D1" s="391"/>
      <c r="E1" s="391"/>
      <c r="F1" s="391"/>
      <c r="G1" s="391"/>
      <c r="H1" s="391"/>
      <c r="I1" s="391"/>
      <c r="J1" s="157"/>
      <c r="K1" s="338"/>
      <c r="L1" s="197"/>
      <c r="M1" s="158"/>
    </row>
    <row r="2" spans="1:13">
      <c r="A2" s="392" t="s">
        <v>21</v>
      </c>
      <c r="B2" s="392"/>
      <c r="C2" s="392"/>
      <c r="D2" s="392"/>
      <c r="E2" s="181">
        <v>43536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49805</v>
      </c>
      <c r="E5" s="328">
        <f>+IF(ISERROR(VLOOKUP($E$2,Cu!$A$5:$H$1642,7,0)),0,VLOOKUP($E$2,Cu!$A$5:$H$1642,7,0))</f>
        <v>245</v>
      </c>
      <c r="F5" s="327" t="s">
        <v>3</v>
      </c>
      <c r="G5" s="326">
        <f>+IF(ISERROR(VLOOKUP($E$2,Cu!$A$5:$H$1642,2,0)),0,VLOOKUP($E$2,Cu!$A$5:$H$1642,2,0))</f>
        <v>7414.790575526501</v>
      </c>
      <c r="H5" s="326">
        <f>+IF(ISERROR(VLOOKUP($E$2,Cu!$A$5:$H$1642,4,0)),0,VLOOKUP($E$2,Cu!$A$5:$H$1642,4,0))</f>
        <v>6337.4278423303431</v>
      </c>
      <c r="I5" s="326">
        <f>+IF(ISERROR(VLOOKUP($E$2,Cu!$A$5:$H$1999,5,0)),0,VLOOKUP($E$2,Cu!$A$5:$H$1999,5,0))</f>
        <v>6435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17400</v>
      </c>
      <c r="E6" s="328">
        <f>+IF(ISERROR(VLOOKUP($E$2,Pb!$A$5:$H$1987,7,0)),0,VLOOKUP($E$2,Pb!$A$5:$H$1987,7,0))</f>
        <v>-75</v>
      </c>
      <c r="F6" s="327" t="s">
        <v>3</v>
      </c>
      <c r="G6" s="326">
        <f>+IF(ISERROR(VLOOKUP($E$2,Pb!$A$5:$H$1987,2,0)),0,VLOOKUP($E$2,Pb!$A$5:$H$1987,2,0))</f>
        <v>2590.4498747949224</v>
      </c>
      <c r="H6" s="326">
        <f>+IF(ISERROR(VLOOKUP($E$2,Pb!$A$5:$H$1987,4,0)),0,VLOOKUP($E$2,Pb!$A$5:$H$1987,4,0))</f>
        <v>2214.0597220469422</v>
      </c>
      <c r="I6" s="326">
        <f>+IF(ISERROR(VLOOKUP($E$2,Pb!$A$5:$H$1987,5,0)),0,VLOOKUP($E$2,Pb!$A$5:$H$1987,5,0))</f>
        <v>2081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3626</v>
      </c>
      <c r="E7" s="328">
        <f>+IF(ISERROR(VLOOKUP($E$2,Ag!$A$5:$H$1987,7,0)),0,VLOOKUP($E$2,Ag!$A$5:$H$1987,7,0))</f>
        <v>2</v>
      </c>
      <c r="F7" s="327" t="s">
        <v>6</v>
      </c>
      <c r="G7" s="326">
        <f>+IF(ISERROR(VLOOKUP($E$2,Ag!$A$5:$H$1518,2,0)),0,VLOOKUP($E$2,Ag!$A$5:$H$1518,2,0))</f>
        <v>539.82593367852814</v>
      </c>
      <c r="H7" s="326">
        <f>+IF(ISERROR(VLOOKUP($E$2,Ag!$A$5:$H$1518,4,0)),0,VLOOKUP($E$2,Ag!$A$5:$H$1518,4,0))</f>
        <v>461.38968690472495</v>
      </c>
      <c r="I7" s="326">
        <f>+IF(ISERROR(VLOOKUP($E$2,Ag!$A$5:$H$1518,5,0)),0,VLOOKUP($E$2,Ag!$A$5:$H$1518,5,0))</f>
        <v>493.83499999999998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21900</v>
      </c>
      <c r="E8" s="328">
        <f>+IF(ISERROR(VLOOKUP($E$2,Zn!$A$5:$H$2995,7,0)),0,VLOOKUP($E$2,Zn!$A$5:$H$2995,7,0))</f>
        <v>10</v>
      </c>
      <c r="F8" s="327" t="s">
        <v>3</v>
      </c>
      <c r="G8" s="326">
        <f>+IF(ISERROR(VLOOKUP($E$2,Zn!$A$5:$H$2995,2,0)),0,VLOOKUP($E$2,Zn!$A$5:$H$2995,2,0))</f>
        <v>3260.3938079315403</v>
      </c>
      <c r="H8" s="326">
        <f>+IF(ISERROR(VLOOKUP($E$2,Zn!$A$5:$H$2995,4,0)),0,VLOOKUP($E$2,Zn!$A$5:$H$2995,4,0))</f>
        <v>2786.6613743004618</v>
      </c>
      <c r="I8" s="326">
        <f>+IF(ISERROR(VLOOKUP($E$2,Zn!$A$5:$H$2995,5,0)),0,VLOOKUP($E$2,Zn!$A$5:$H$2995,5,0))</f>
        <v>2774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103800</v>
      </c>
      <c r="E9" s="328">
        <f>+IF(ISERROR(VLOOKUP($E$2,Ni!$A$6:$H$2997,7,0)),0,VLOOKUP($E$2,Ni!$A$6:$H$2997,7,0))</f>
        <v>-675</v>
      </c>
      <c r="F9" s="327" t="s">
        <v>3</v>
      </c>
      <c r="G9" s="326">
        <f>+IF(ISERROR(VLOOKUP($E$2,Ni!$A$6:$H$2997,2,0)),0,VLOOKUP($E$2,Ni!$A$6:$H$2997,2,0))</f>
        <v>15453.373391017987</v>
      </c>
      <c r="H9" s="326">
        <f>+IF(ISERROR(VLOOKUP($E$2,Ni!$A$6:$H$2997,4,0)),0,VLOOKUP($E$2,Ni!$A$6:$H$2997,4,0))</f>
        <v>13208.01144531452</v>
      </c>
      <c r="I9" s="326">
        <f>+IF(ISERROR(VLOOKUP($E$2,Ni!$A$6:$H$2997,5,0)),0,VLOOKUP($E$2,Ni!$A$6:$H$2997,5,0))</f>
        <v>12990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2003</v>
      </c>
      <c r="E10" s="328">
        <f>+IF(ISERROR(VLOOKUP($E$2,Coke!$A$6:$H$2997,7,0)),0,VLOOKUP($E$2,Coke!$A$6:$H$2997,7,0))</f>
        <v>10</v>
      </c>
      <c r="F10" s="327" t="s">
        <v>3</v>
      </c>
      <c r="G10" s="326">
        <f>+IF(ISERROR(VLOOKUP($E$2,Coke!$A$6:$H$2997,2,0)),0,VLOOKUP($E$2,Coke!$A$6:$H$2997,2,0))</f>
        <v>298.19948846058793</v>
      </c>
      <c r="H10" s="326">
        <f>+IF(ISERROR(VLOOKUP($E$2,Coke!$A$6:$H$2997,4,0)),0,VLOOKUP($E$2,Coke!$A$6:$H$2997,4,0))</f>
        <v>254.87135765862217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3855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573.9186360537027</v>
      </c>
      <c r="H11" s="326">
        <f>+IF(ISERROR(VLOOKUP($E$2,Steel!$A$6:$H$2997,4,0)),0,VLOOKUP($E$2,Steel!$A$6:$H$2997,4,0))</f>
        <v>490.52874876384851</v>
      </c>
      <c r="I11" s="355">
        <f>+IF(ISERROR(VLOOKUP($E$2,Steel!$A$6:$H$2997,5,0)),0,VLOOKUP($E$2,Steel!$A$6:$H$2997,5,0))</f>
        <v>478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43536</v>
      </c>
      <c r="C15" s="182" t="s">
        <v>1002</v>
      </c>
      <c r="D15" s="192">
        <f>+IF(ISERROR(VLOOKUP($E$2,'CNY-VND'!$A$4:$B$500,2,0)),0,VLOOKUP($E$2,'CNY-VND'!$A$4:$B$500,2,0))</f>
        <v>3485</v>
      </c>
      <c r="E15" s="393" t="s">
        <v>1000</v>
      </c>
      <c r="F15" s="393"/>
      <c r="G15" s="393"/>
      <c r="H15" s="393"/>
      <c r="I15" s="393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3" t="s">
        <v>1003</v>
      </c>
      <c r="F16" s="393"/>
      <c r="G16" s="393"/>
      <c r="H16" s="393"/>
      <c r="I16" s="393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6.7169800000000004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4" t="s">
        <v>17</v>
      </c>
      <c r="B18" s="394"/>
      <c r="C18" s="394"/>
      <c r="D18" s="394"/>
      <c r="E18" s="394"/>
      <c r="F18" s="394"/>
      <c r="G18" s="394"/>
      <c r="H18" s="394"/>
      <c r="I18" s="394"/>
    </row>
    <row r="19" spans="1:12" ht="15.75" customHeight="1">
      <c r="A19" s="388" t="s">
        <v>656</v>
      </c>
      <c r="B19" s="389"/>
      <c r="C19" s="388" t="s">
        <v>18</v>
      </c>
      <c r="D19" s="390"/>
      <c r="E19" s="390"/>
      <c r="F19" s="390"/>
      <c r="G19" s="390"/>
      <c r="H19" s="390"/>
      <c r="I19" s="390"/>
    </row>
    <row r="34" spans="1:12" ht="15" customHeight="1">
      <c r="A34" s="395" t="s">
        <v>657</v>
      </c>
      <c r="B34" s="395"/>
      <c r="C34" s="396" t="s">
        <v>4</v>
      </c>
      <c r="D34" s="396"/>
      <c r="E34" s="396"/>
      <c r="F34" s="396"/>
      <c r="G34" s="396"/>
      <c r="H34" s="396"/>
      <c r="I34" s="396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95" t="s">
        <v>705</v>
      </c>
      <c r="B49" s="395"/>
      <c r="C49" s="396" t="s">
        <v>706</v>
      </c>
      <c r="D49" s="396"/>
      <c r="E49" s="396"/>
      <c r="F49" s="396"/>
      <c r="G49" s="396"/>
      <c r="H49" s="396"/>
      <c r="I49" s="396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95" t="s">
        <v>721</v>
      </c>
      <c r="B67" s="395"/>
      <c r="C67" s="396" t="s">
        <v>722</v>
      </c>
      <c r="D67" s="396"/>
      <c r="E67" s="396"/>
      <c r="F67" s="396"/>
      <c r="G67" s="396"/>
      <c r="H67" s="396"/>
      <c r="I67" s="396"/>
    </row>
    <row r="82" spans="1:9">
      <c r="A82" s="395" t="s">
        <v>759</v>
      </c>
      <c r="B82" s="395"/>
      <c r="C82" s="396" t="s">
        <v>760</v>
      </c>
      <c r="D82" s="396"/>
      <c r="E82" s="396"/>
      <c r="F82" s="396"/>
      <c r="G82" s="396"/>
      <c r="H82" s="396"/>
      <c r="I82" s="396"/>
    </row>
    <row r="100" spans="1:9">
      <c r="A100" s="397" t="s">
        <v>1028</v>
      </c>
      <c r="B100" s="397"/>
      <c r="C100" s="397"/>
      <c r="D100" s="397"/>
      <c r="E100" s="397"/>
      <c r="F100" s="397"/>
      <c r="G100" s="397"/>
      <c r="H100" s="397"/>
      <c r="I100" s="397"/>
    </row>
    <row r="115" spans="1:9">
      <c r="A115" s="397" t="s">
        <v>1029</v>
      </c>
      <c r="B115" s="397"/>
      <c r="C115" s="397"/>
      <c r="D115" s="397"/>
      <c r="E115" s="397"/>
      <c r="F115" s="397"/>
      <c r="G115" s="397"/>
      <c r="H115" s="397"/>
      <c r="I115" s="397"/>
    </row>
    <row r="128" spans="1:9">
      <c r="A128" s="397" t="s">
        <v>1005</v>
      </c>
      <c r="B128" s="397"/>
      <c r="C128" s="397"/>
      <c r="D128" s="397"/>
      <c r="E128" s="397"/>
      <c r="F128" s="397"/>
      <c r="G128" s="397"/>
      <c r="H128" s="397"/>
      <c r="I128" s="397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60" activePane="bottomLeft" state="frozen"/>
      <selection pane="bottomLeft" activeCell="J1269" sqref="J1269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8" t="s">
        <v>749</v>
      </c>
      <c r="B1" s="398"/>
      <c r="C1" s="398"/>
      <c r="D1" s="398"/>
      <c r="E1" s="398"/>
      <c r="F1" s="398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399" t="s">
        <v>750</v>
      </c>
      <c r="C3" s="400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6435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64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64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64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>
      <c r="A1264" s="225">
        <v>43536</v>
      </c>
      <c r="B1264" s="47">
        <f t="shared" si="55"/>
        <v>7414.790575526501</v>
      </c>
      <c r="C1264" s="267">
        <v>49805</v>
      </c>
      <c r="D1264" s="47">
        <f t="shared" si="34"/>
        <v>6337.4278423303431</v>
      </c>
      <c r="E1264" s="267">
        <v>6435</v>
      </c>
      <c r="F1264" s="170">
        <f>USD_CNY!B1050</f>
        <v>6.7169800000000004</v>
      </c>
      <c r="G1264" s="162">
        <f t="shared" si="54"/>
        <v>245</v>
      </c>
    </row>
    <row r="1265" spans="1:6">
      <c r="A1265" s="46"/>
      <c r="B1265" s="47"/>
      <c r="C1265" s="267"/>
      <c r="D1265" s="47"/>
      <c r="E1265" s="267"/>
      <c r="F1265" s="47"/>
    </row>
    <row r="1266" spans="1:6">
      <c r="A1266" s="46"/>
      <c r="B1266" s="47"/>
      <c r="C1266" s="267"/>
      <c r="D1266" s="47"/>
      <c r="E1266" s="267"/>
      <c r="F1266" s="47"/>
    </row>
    <row r="1267" spans="1:6">
      <c r="A1267" s="46"/>
      <c r="B1267" s="47"/>
      <c r="C1267" s="267"/>
      <c r="D1267" s="47"/>
      <c r="E1267" s="267"/>
      <c r="F1267" s="47"/>
    </row>
    <row r="1268" spans="1:6">
      <c r="A1268" s="46"/>
      <c r="B1268" s="47"/>
      <c r="C1268" s="267"/>
      <c r="D1268" s="47"/>
      <c r="E1268" s="267"/>
      <c r="F1268" s="47"/>
    </row>
    <row r="1269" spans="1:6">
      <c r="A1269" s="46"/>
      <c r="B1269" s="47"/>
      <c r="C1269" s="267"/>
      <c r="D1269" s="47"/>
      <c r="E1269" s="267"/>
      <c r="F1269" s="47"/>
    </row>
    <row r="1270" spans="1:6">
      <c r="A1270" s="46"/>
      <c r="B1270" s="47"/>
      <c r="C1270" s="267"/>
      <c r="D1270" s="47"/>
      <c r="E1270" s="267"/>
      <c r="F1270" s="47"/>
    </row>
    <row r="1271" spans="1:6">
      <c r="A1271" s="46"/>
      <c r="B1271" s="47"/>
      <c r="C1271" s="267"/>
      <c r="D1271" s="47"/>
      <c r="E1271" s="267"/>
      <c r="F1271" s="47"/>
    </row>
    <row r="1272" spans="1:6">
      <c r="A1272" s="46"/>
      <c r="B1272" s="47"/>
      <c r="C1272" s="267"/>
      <c r="D1272" s="47"/>
      <c r="E1272" s="267"/>
      <c r="F1272" s="47"/>
    </row>
    <row r="1273" spans="1:6">
      <c r="A1273" s="46"/>
      <c r="B1273" s="47"/>
      <c r="C1273" s="267"/>
      <c r="D1273" s="47"/>
      <c r="E1273" s="267"/>
      <c r="F1273" s="47"/>
    </row>
    <row r="1274" spans="1:6">
      <c r="A1274" s="46"/>
      <c r="B1274" s="47"/>
      <c r="C1274" s="267"/>
      <c r="D1274" s="47"/>
      <c r="E1274" s="267"/>
      <c r="F1274" s="47"/>
    </row>
    <row r="1275" spans="1:6">
      <c r="A1275" s="46"/>
      <c r="B1275" s="47"/>
      <c r="C1275" s="267"/>
      <c r="D1275" s="47"/>
      <c r="E1275" s="267"/>
      <c r="F1275" s="47"/>
    </row>
    <row r="1276" spans="1:6">
      <c r="A1276" s="46"/>
      <c r="B1276" s="47"/>
      <c r="C1276" s="267"/>
      <c r="D1276" s="47"/>
      <c r="E1276" s="267"/>
      <c r="F1276" s="47"/>
    </row>
    <row r="1277" spans="1:6">
      <c r="A1277" s="46"/>
      <c r="B1277" s="47"/>
      <c r="C1277" s="267"/>
      <c r="D1277" s="47"/>
      <c r="E1277" s="267"/>
      <c r="F1277" s="47"/>
    </row>
    <row r="1278" spans="1:6">
      <c r="A1278" s="46"/>
      <c r="B1278" s="47"/>
      <c r="C1278" s="267"/>
      <c r="D1278" s="47"/>
      <c r="E1278" s="267"/>
      <c r="F1278" s="47"/>
    </row>
    <row r="1279" spans="1:6">
      <c r="A1279" s="46"/>
      <c r="B1279" s="47"/>
      <c r="C1279" s="267"/>
      <c r="D1279" s="47"/>
      <c r="E1279" s="267"/>
      <c r="F1279" s="47"/>
    </row>
    <row r="1280" spans="1:6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53" activePane="bottomLeft" state="frozen"/>
      <selection pane="bottomLeft" activeCell="J1264" sqref="J1264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1" t="s">
        <v>749</v>
      </c>
      <c r="B1" s="401"/>
      <c r="C1" s="401"/>
      <c r="D1" s="401"/>
      <c r="E1" s="401"/>
      <c r="F1" s="401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399" t="s">
        <v>659</v>
      </c>
      <c r="C3" s="400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62" si="50">+IF(F1247=0,"",C1247/F1247)</f>
        <v>2475.7618493941013</v>
      </c>
      <c r="C1247" s="383">
        <v>16800</v>
      </c>
      <c r="D1247" s="47">
        <f t="shared" ref="D1247:D1262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62" si="52"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>
      <c r="A1262" s="225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>
      <c r="A1263" s="201"/>
      <c r="B1263" s="47"/>
      <c r="C1263" s="47"/>
      <c r="D1263" s="47"/>
      <c r="E1263" s="47"/>
      <c r="F1263" s="62"/>
    </row>
    <row r="1264" spans="1:7">
      <c r="A1264" s="201"/>
      <c r="B1264" s="47"/>
      <c r="C1264" s="47"/>
      <c r="D1264" s="47"/>
      <c r="E1264" s="47"/>
      <c r="F1264" s="62"/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51" activePane="bottomLeft" state="frozen"/>
      <selection pane="bottomLeft" activeCell="N1264" sqref="N1264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2" t="s">
        <v>749</v>
      </c>
      <c r="B1" s="402"/>
      <c r="C1" s="402"/>
      <c r="D1" s="402"/>
      <c r="E1" s="402"/>
      <c r="F1" s="402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3" t="s">
        <v>752</v>
      </c>
      <c r="C3" s="404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63" si="40">+IF(F1204=0,"",C1204/F1204)</f>
        <v>502.68342758347438</v>
      </c>
      <c r="C1204" s="257">
        <v>3489</v>
      </c>
      <c r="D1204" s="20">
        <f t="shared" ref="D1204:D1263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63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>
      <c r="A1263" s="225">
        <v>43536</v>
      </c>
      <c r="B1263" s="20">
        <f t="shared" si="40"/>
        <v>539.82593367852814</v>
      </c>
      <c r="C1263" s="257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4">
        <f t="shared" si="52"/>
        <v>2</v>
      </c>
    </row>
    <row r="1264" spans="1:7">
      <c r="A1264" s="224"/>
      <c r="B1264" s="20"/>
      <c r="C1264" s="257"/>
      <c r="D1264" s="20"/>
      <c r="E1264" s="20"/>
      <c r="F1264" s="58"/>
    </row>
    <row r="1265" spans="1:6">
      <c r="A1265" s="224"/>
      <c r="B1265" s="20"/>
      <c r="C1265" s="257"/>
      <c r="D1265" s="20"/>
      <c r="E1265" s="20"/>
      <c r="F1265" s="58"/>
    </row>
    <row r="1266" spans="1:6">
      <c r="A1266" s="224"/>
      <c r="B1266" s="20"/>
      <c r="C1266" s="257"/>
      <c r="D1266" s="20"/>
      <c r="E1266" s="20"/>
      <c r="F1266" s="58"/>
    </row>
    <row r="1267" spans="1:6">
      <c r="A1267" s="224"/>
      <c r="B1267" s="20"/>
      <c r="C1267" s="257"/>
      <c r="D1267" s="20"/>
      <c r="E1267" s="20"/>
      <c r="F1267" s="58"/>
    </row>
    <row r="1268" spans="1:6">
      <c r="A1268" s="224"/>
      <c r="B1268" s="20"/>
      <c r="C1268" s="257"/>
      <c r="D1268" s="20"/>
      <c r="E1268" s="20"/>
      <c r="F1268" s="58"/>
    </row>
    <row r="1269" spans="1:6">
      <c r="A1269" s="224"/>
      <c r="B1269" s="20"/>
      <c r="C1269" s="257"/>
      <c r="D1269" s="20"/>
      <c r="E1269" s="20"/>
      <c r="F1269" s="58"/>
    </row>
    <row r="1270" spans="1:6">
      <c r="A1270" s="224"/>
      <c r="B1270" s="20"/>
      <c r="C1270" s="257"/>
      <c r="D1270" s="20"/>
      <c r="E1270" s="20"/>
      <c r="F1270" s="58"/>
    </row>
    <row r="1271" spans="1:6">
      <c r="A1271" s="224"/>
      <c r="B1271" s="20"/>
      <c r="C1271" s="257"/>
      <c r="D1271" s="20"/>
      <c r="E1271" s="20"/>
      <c r="F1271" s="58"/>
    </row>
    <row r="1272" spans="1:6">
      <c r="A1272" s="224"/>
      <c r="B1272" s="20"/>
      <c r="C1272" s="257"/>
      <c r="D1272" s="20"/>
      <c r="E1272" s="20"/>
      <c r="F1272" s="58"/>
    </row>
    <row r="1273" spans="1:6">
      <c r="A1273" s="224"/>
      <c r="B1273" s="20"/>
      <c r="C1273" s="257"/>
      <c r="D1273" s="20"/>
      <c r="E1273" s="20"/>
      <c r="F1273" s="58"/>
    </row>
    <row r="1274" spans="1:6">
      <c r="A1274" s="224"/>
      <c r="B1274" s="20"/>
      <c r="C1274" s="257"/>
      <c r="D1274" s="20"/>
      <c r="E1274" s="20"/>
      <c r="F1274" s="58"/>
    </row>
    <row r="1275" spans="1:6">
      <c r="A1275" s="224"/>
      <c r="B1275" s="20"/>
      <c r="C1275" s="257"/>
      <c r="D1275" s="20"/>
      <c r="E1275" s="20"/>
      <c r="F1275" s="58"/>
    </row>
    <row r="1276" spans="1:6">
      <c r="A1276" s="224"/>
      <c r="B1276" s="20"/>
      <c r="C1276" s="257"/>
      <c r="D1276" s="20"/>
      <c r="E1276" s="20"/>
      <c r="F1276" s="58"/>
    </row>
    <row r="1277" spans="1:6">
      <c r="A1277" s="224"/>
      <c r="B1277" s="20"/>
      <c r="C1277" s="257"/>
      <c r="D1277" s="20"/>
      <c r="E1277" s="20"/>
      <c r="F1277" s="58"/>
    </row>
    <row r="1278" spans="1:6">
      <c r="A1278" s="224"/>
      <c r="B1278" s="20"/>
      <c r="C1278" s="257"/>
      <c r="D1278" s="20"/>
      <c r="E1278" s="20"/>
      <c r="F1278" s="58"/>
    </row>
    <row r="1279" spans="1:6">
      <c r="A1279" s="224"/>
      <c r="B1279" s="20"/>
      <c r="C1279" s="257"/>
      <c r="D1279" s="20"/>
      <c r="E1279" s="20"/>
      <c r="F1279" s="58"/>
    </row>
    <row r="1280" spans="1:6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0"/>
  <sheetViews>
    <sheetView zoomScale="85" zoomScaleNormal="85" workbookViewId="0">
      <pane ySplit="4" topLeftCell="A1251" activePane="bottomLeft" state="frozen"/>
      <selection pane="bottomLeft" activeCell="B1259" sqref="B1259:B1260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5" t="s">
        <v>749</v>
      </c>
      <c r="B1" s="405"/>
      <c r="C1" s="405"/>
      <c r="D1" s="405"/>
      <c r="E1" s="405"/>
      <c r="F1" s="405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2786.6613743004618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60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60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60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  <row r="1260" spans="1:7">
      <c r="A1260" s="225">
        <v>43536</v>
      </c>
      <c r="B1260" s="3">
        <f t="shared" si="40"/>
        <v>3260.3938079315403</v>
      </c>
      <c r="C1260" s="258">
        <v>21900</v>
      </c>
      <c r="D1260" s="3">
        <f t="shared" si="51"/>
        <v>2786.6613743004618</v>
      </c>
      <c r="E1260" s="258">
        <v>2774</v>
      </c>
      <c r="F1260" s="170">
        <f>USD_CNY!B1050</f>
        <v>6.7169800000000004</v>
      </c>
      <c r="G1260" s="184">
        <f t="shared" si="50"/>
        <v>10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7"/>
  <sheetViews>
    <sheetView zoomScale="115" zoomScaleNormal="115" workbookViewId="0">
      <pane ySplit="5" topLeftCell="A801" activePane="bottomLeft" state="frozen"/>
      <selection pane="bottomLeft" activeCell="I810" sqref="I81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807" si="28">+IF(F731=0,"",C731/F731)</f>
        <v>14764.542141360806</v>
      </c>
      <c r="C731" s="288">
        <v>102900</v>
      </c>
      <c r="D731" s="110">
        <f t="shared" ref="D731:D807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07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  <row r="807" spans="1:7">
      <c r="A807" s="350">
        <v>43536</v>
      </c>
      <c r="B807" s="106">
        <f t="shared" si="28"/>
        <v>15453.373391017987</v>
      </c>
      <c r="C807" s="290">
        <v>103800</v>
      </c>
      <c r="D807" s="106">
        <f t="shared" si="29"/>
        <v>13208.01144531452</v>
      </c>
      <c r="E807" s="290">
        <v>12990</v>
      </c>
      <c r="F807" s="177">
        <f>USD_CNY!B1050</f>
        <v>6.7169800000000004</v>
      </c>
      <c r="G807" s="106">
        <f t="shared" si="43"/>
        <v>-675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31"/>
  <sheetViews>
    <sheetView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B130" sqref="B130:B131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31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1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31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  <row r="130" spans="1:7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1024</v>
      </c>
      <c r="F130" s="1">
        <f>USD_CNY!B1049</f>
        <v>6.7327599999999999</v>
      </c>
      <c r="G130" s="361">
        <f t="shared" si="34"/>
        <v>-45.5</v>
      </c>
    </row>
    <row r="131" spans="1:7">
      <c r="A131" s="350">
        <v>43536</v>
      </c>
      <c r="B131" s="357">
        <f t="shared" si="36"/>
        <v>298.19948846058793</v>
      </c>
      <c r="C131" s="371">
        <v>2003</v>
      </c>
      <c r="D131" s="357">
        <f t="shared" si="35"/>
        <v>254.87135765862217</v>
      </c>
      <c r="E131" s="1" t="s">
        <v>1024</v>
      </c>
      <c r="F131" s="1">
        <f>USD_CNY!B1050</f>
        <v>6.7169800000000004</v>
      </c>
      <c r="G131" s="361">
        <f t="shared" si="34"/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0"/>
  <sheetViews>
    <sheetView tabSelected="1"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L131" sqref="L131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30" si="14">+IF(F54=0,"",C54/F54)</f>
        <v>672.94171664705709</v>
      </c>
      <c r="C54" s="335">
        <v>4690</v>
      </c>
      <c r="D54" s="358">
        <f t="shared" ref="D54:D130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  <row r="130" spans="1:6">
      <c r="A130" s="350">
        <v>43536</v>
      </c>
      <c r="B130" s="357">
        <f t="shared" si="14"/>
        <v>573.9186360537027</v>
      </c>
      <c r="C130" s="410">
        <v>3855</v>
      </c>
      <c r="D130" s="357">
        <f t="shared" si="15"/>
        <v>490.52874876384851</v>
      </c>
      <c r="E130" s="371">
        <v>478</v>
      </c>
      <c r="F130" s="359">
        <f>USD_CNY!B1050</f>
        <v>6.7169800000000004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39" activePane="bottomLeft" state="frozen"/>
      <selection pane="bottomLeft" activeCell="I1048" sqref="I1048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6" t="s">
        <v>1019</v>
      </c>
      <c r="B1" s="407"/>
      <c r="C1" s="407"/>
      <c r="D1" s="407"/>
      <c r="E1" s="407"/>
      <c r="F1" s="407"/>
      <c r="G1" s="407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225">
        <v>43525</v>
      </c>
      <c r="B1043" s="341">
        <v>6.6994600000000002</v>
      </c>
    </row>
    <row r="1044" spans="1:2">
      <c r="A1044" s="225">
        <v>43528</v>
      </c>
      <c r="B1044" s="341">
        <v>6.70296</v>
      </c>
    </row>
    <row r="1045" spans="1:2">
      <c r="A1045" s="225">
        <v>43529</v>
      </c>
      <c r="B1045" s="341">
        <v>6.7038399999999996</v>
      </c>
    </row>
    <row r="1046" spans="1:2">
      <c r="A1046" s="225">
        <v>43530</v>
      </c>
      <c r="B1046" s="341">
        <v>6.72593</v>
      </c>
    </row>
    <row r="1047" spans="1:2">
      <c r="A1047" s="225">
        <v>43531</v>
      </c>
      <c r="B1047" s="341">
        <v>6.7134799999999997</v>
      </c>
    </row>
    <row r="1048" spans="1:2">
      <c r="A1048" s="225">
        <v>43532</v>
      </c>
      <c r="B1048" s="341">
        <v>6.7306400000000002</v>
      </c>
    </row>
    <row r="1049" spans="1:2">
      <c r="A1049" s="225">
        <v>43535</v>
      </c>
      <c r="B1049" s="341">
        <v>6.7327599999999999</v>
      </c>
    </row>
    <row r="1050" spans="1:2">
      <c r="A1050" s="225">
        <v>43536</v>
      </c>
      <c r="B1050" s="341">
        <v>6.7169800000000004</v>
      </c>
    </row>
    <row r="1051" spans="1:2">
      <c r="A1051" s="125"/>
    </row>
    <row r="1052" spans="1:2">
      <c r="A1052" s="125"/>
    </row>
    <row r="1053" spans="1:2">
      <c r="A1053" s="125"/>
    </row>
    <row r="1054" spans="1:2">
      <c r="A1054" s="125"/>
    </row>
    <row r="1055" spans="1:2">
      <c r="A1055" s="125"/>
    </row>
    <row r="1056" spans="1:2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20" activePane="bottomLeft" state="frozen"/>
      <selection pane="bottomLeft" activeCell="C532" sqref="C532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307">
        <v>43526</v>
      </c>
      <c r="B524" s="333">
        <v>23250</v>
      </c>
    </row>
    <row r="525" spans="1:2" ht="15.75">
      <c r="A525" s="307">
        <v>43528</v>
      </c>
      <c r="B525" s="333">
        <v>23250</v>
      </c>
    </row>
    <row r="526" spans="1:2" ht="15.75">
      <c r="A526" s="307">
        <v>43529</v>
      </c>
      <c r="B526" s="333">
        <v>23250</v>
      </c>
    </row>
    <row r="527" spans="1:2" ht="15.75">
      <c r="A527" s="307">
        <v>43530</v>
      </c>
      <c r="B527" s="333">
        <v>23250</v>
      </c>
    </row>
    <row r="528" spans="1:2" ht="15.75">
      <c r="A528" s="307">
        <v>43531</v>
      </c>
      <c r="B528" s="333">
        <v>23250</v>
      </c>
    </row>
    <row r="529" spans="1:2" ht="15.75">
      <c r="A529" s="307">
        <v>43532</v>
      </c>
      <c r="B529" s="333">
        <v>23250</v>
      </c>
    </row>
    <row r="530" spans="1:2" ht="15.75">
      <c r="A530" s="307">
        <v>43535</v>
      </c>
      <c r="B530" s="333">
        <v>23250</v>
      </c>
    </row>
    <row r="531" spans="1:2" ht="15.75">
      <c r="A531" s="307">
        <v>43536</v>
      </c>
      <c r="B531" s="333">
        <v>23250</v>
      </c>
    </row>
    <row r="532" spans="1:2" ht="15.75">
      <c r="A532" s="232"/>
      <c r="B532" s="333"/>
    </row>
    <row r="533" spans="1:2" ht="15.75">
      <c r="A533" s="232"/>
      <c r="B533" s="333"/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371" activePane="bottomLeft" state="frozen"/>
      <selection pane="bottomLeft" activeCell="D387" sqref="D387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8" t="s">
        <v>1017</v>
      </c>
      <c r="B1" s="409"/>
      <c r="C1" s="409"/>
      <c r="D1" s="409"/>
      <c r="E1" s="409"/>
      <c r="F1" s="409"/>
      <c r="G1" s="409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>
        <v>43525</v>
      </c>
      <c r="B380" s="310">
        <v>3493</v>
      </c>
    </row>
    <row r="381" spans="1:2">
      <c r="A381" s="307">
        <v>43528</v>
      </c>
      <c r="B381" s="310">
        <v>3491</v>
      </c>
    </row>
    <row r="382" spans="1:2">
      <c r="A382" s="307">
        <v>43529</v>
      </c>
      <c r="B382" s="310">
        <v>3491</v>
      </c>
    </row>
    <row r="383" spans="1:2">
      <c r="A383" s="307">
        <v>43530</v>
      </c>
      <c r="B383" s="310">
        <v>3489</v>
      </c>
    </row>
    <row r="384" spans="1:2">
      <c r="A384" s="307">
        <v>43531</v>
      </c>
      <c r="B384" s="310">
        <v>3489</v>
      </c>
    </row>
    <row r="385" spans="1:2">
      <c r="A385" s="307">
        <v>43532</v>
      </c>
      <c r="B385" s="310">
        <v>3481</v>
      </c>
    </row>
    <row r="386" spans="1:2">
      <c r="A386" s="307">
        <v>43535</v>
      </c>
      <c r="B386" s="310">
        <v>3480</v>
      </c>
    </row>
    <row r="387" spans="1:2">
      <c r="A387" s="307">
        <v>43536</v>
      </c>
      <c r="B387" s="310">
        <v>3485</v>
      </c>
    </row>
    <row r="388" spans="1:2">
      <c r="A388" s="307"/>
      <c r="B388" s="310"/>
    </row>
    <row r="389" spans="1:2">
      <c r="A389" s="307"/>
      <c r="B389" s="310"/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2019-03-12T03:44:15Z</dcterms:modified>
</cp:coreProperties>
</file>