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21" i="16"/>
  <c r="D121"/>
  <c r="F121"/>
  <c r="B798" i="7"/>
  <c r="D798"/>
  <c r="F798"/>
  <c r="G798"/>
  <c r="B1251" i="5"/>
  <c r="D1251" s="1"/>
  <c r="F1251"/>
  <c r="G1251"/>
  <c r="B1254" i="4"/>
  <c r="D1254" s="1"/>
  <c r="F1254"/>
  <c r="G1254"/>
  <c r="B1253" i="3"/>
  <c r="D1253"/>
  <c r="F1253"/>
  <c r="G1253"/>
  <c r="B1255" i="2"/>
  <c r="D1255"/>
  <c r="F1255"/>
  <c r="G1255"/>
  <c r="B122" i="15"/>
  <c r="D122"/>
  <c r="F122"/>
  <c r="G122"/>
  <c r="B120" i="16"/>
  <c r="D120"/>
  <c r="F120"/>
  <c r="B797" i="7"/>
  <c r="D797"/>
  <c r="F797"/>
  <c r="G797"/>
  <c r="B1250" i="5"/>
  <c r="D1250"/>
  <c r="F1250"/>
  <c r="G1250"/>
  <c r="B1253" i="4"/>
  <c r="D1253" s="1"/>
  <c r="F1253"/>
  <c r="G1253"/>
  <c r="B1252" i="3"/>
  <c r="D1252"/>
  <c r="F1252"/>
  <c r="G1252"/>
  <c r="D1254" i="2"/>
  <c r="F1254"/>
  <c r="G1254"/>
  <c r="B121" i="15"/>
  <c r="D121"/>
  <c r="F121"/>
  <c r="G121"/>
  <c r="B119" i="16"/>
  <c r="D119"/>
  <c r="F119"/>
  <c r="B796" i="7"/>
  <c r="D796"/>
  <c r="F796"/>
  <c r="G796"/>
  <c r="B1249" i="5"/>
  <c r="D1249" s="1"/>
  <c r="F1249"/>
  <c r="G1249"/>
  <c r="B1252" i="4"/>
  <c r="D1252" s="1"/>
  <c r="F1252"/>
  <c r="G1252"/>
  <c r="B1251" i="3"/>
  <c r="D1251"/>
  <c r="F1251"/>
  <c r="G1251"/>
  <c r="G1250"/>
  <c r="D1253" i="2"/>
  <c r="F1253"/>
  <c r="G1253"/>
  <c r="D120" i="15"/>
  <c r="F120"/>
  <c r="B120" s="1"/>
  <c r="G120"/>
  <c r="B118" i="16"/>
  <c r="D118"/>
  <c r="F118"/>
  <c r="D795" i="7"/>
  <c r="F795"/>
  <c r="G795"/>
  <c r="B795"/>
  <c r="B1248" i="5"/>
  <c r="D1248"/>
  <c r="F1248"/>
  <c r="G1248"/>
  <c r="D1251" i="4"/>
  <c r="F1251"/>
  <c r="G1251"/>
  <c r="B1250" i="3"/>
  <c r="D1250"/>
  <c r="F1250"/>
  <c r="B1252" i="2"/>
  <c r="D1252"/>
  <c r="F1252"/>
  <c r="G1252"/>
  <c r="B119" i="15"/>
  <c r="D119"/>
  <c r="G119"/>
  <c r="F119"/>
  <c r="B1251" i="4"/>
  <c r="B117" i="16"/>
  <c r="D117" s="1"/>
  <c r="F117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B116" i="16"/>
  <c r="G116"/>
  <c r="G115"/>
  <c r="F116"/>
  <c r="D116"/>
  <c r="F793" i="7"/>
  <c r="B793" s="1"/>
  <c r="D793" s="1"/>
  <c r="G793"/>
  <c r="B1246" i="5"/>
  <c r="D1246" s="1"/>
  <c r="F1246"/>
  <c r="G1246"/>
  <c r="F1248" i="3"/>
  <c r="B1248" s="1"/>
  <c r="D1248" s="1"/>
  <c r="G1248"/>
  <c r="F1250" i="2"/>
  <c r="G1250"/>
  <c r="B117" i="15"/>
  <c r="D117" s="1"/>
  <c r="G117"/>
  <c r="F117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B1246" i="4"/>
  <c r="D1246" s="1"/>
  <c r="G1246"/>
  <c r="F1246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B1242" i="5"/>
  <c r="D1242" s="1"/>
  <c r="F1242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B1254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119" i="2"/>
  <c r="D1097" i="3"/>
  <c r="D111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B971"/>
  <c r="D971" s="1"/>
  <c r="B972"/>
  <c r="D972" s="1"/>
  <c r="B973"/>
  <c r="D973" s="1"/>
  <c r="B512" i="7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16"/>
  <c r="D944"/>
  <c r="D961"/>
  <c r="D964"/>
  <c r="D970"/>
  <c r="D872" i="2"/>
  <c r="D439" i="7"/>
  <c r="D443"/>
  <c r="D462"/>
  <c r="D464"/>
  <c r="D465"/>
  <c r="D481"/>
  <c r="D482"/>
  <c r="D491"/>
  <c r="D501"/>
  <c r="D505"/>
  <c r="D510"/>
  <c r="D512"/>
  <c r="D516"/>
  <c r="D518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3"/>
  <c r="D948"/>
  <c r="D962"/>
  <c r="D985"/>
  <c r="D1001"/>
  <c r="D1006"/>
  <c r="D1013"/>
  <c r="D1014"/>
  <c r="D1015"/>
  <c r="D1020"/>
  <c r="D1022"/>
  <c r="D1023"/>
  <c r="D1029"/>
  <c r="D1031"/>
  <c r="D1039"/>
  <c r="D1043"/>
  <c r="D1044"/>
  <c r="D1046"/>
  <c r="D1047"/>
  <c r="D1052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<sst xmlns="http://schemas.openxmlformats.org/spreadsheetml/2006/main" count="4590" uniqueCount="1034">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</sst>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43" fontId="46" fillId="0" borderId="3" xfId="1" applyFont="1" applyBorder="1"/>
    <xf numFmtId="168" fontId="47" fillId="0" borderId="0" xfId="1" applyNumberFormat="1" applyFont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Cu!$A$987:$A$1250</c:f>
              <c:numCache>
                <c:formatCode>yyyy\.mm\.dd</c:formatCode>
                <c:ptCount val="26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</c:numCache>
            </c:numRef>
          </c:cat>
          <c:val>
            <c:numRef>
              <c:f>Cu!$B$987:$B$1250</c:f>
              <c:numCache>
                <c:formatCode>_(* #,##0.00_);_(* \(#,##0.00\);_(* "-"??_);_(@_)</c:formatCode>
                <c:ptCount val="26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51484544"/>
        <c:axId val="51486080"/>
      </c:areaChart>
      <c:dateAx>
        <c:axId val="5148454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486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148608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845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21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Ni!$A$6:$A$792</c:f>
              <c:numCache>
                <c:formatCode>yyyy\.mm\.dd</c:formatCode>
                <c:ptCount val="238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</c:numCache>
            </c:numRef>
          </c:cat>
          <c:val>
            <c:numRef>
              <c:f>Ni!$B$6:$B$792</c:f>
              <c:numCache>
                <c:formatCode>_(* #,##0.00_);_(* \(#,##0.00\);_(* "-"??_);_(@_)</c:formatCode>
                <c:ptCount val="238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70176768"/>
        <c:axId val="70178304"/>
      </c:areaChart>
      <c:dateAx>
        <c:axId val="7017676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78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178304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767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49"/>
        </c:manualLayout>
      </c:layout>
      <c:areaChart>
        <c:grouping val="standard"/>
        <c:ser>
          <c:idx val="0"/>
          <c:order val="0"/>
          <c:cat>
            <c:numRef>
              <c:f>Coke!$A$6:$A$116</c:f>
              <c:numCache>
                <c:formatCode>yyyy\.mm\.dd</c:formatCode>
                <c:ptCount val="111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</c:numCache>
            </c:numRef>
          </c:cat>
          <c:val>
            <c:numRef>
              <c:f>Coke!$B$6:$B$116</c:f>
              <c:numCache>
                <c:formatCode>0.00</c:formatCode>
                <c:ptCount val="111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70193536"/>
        <c:axId val="70195072"/>
      </c:areaChart>
      <c:dateAx>
        <c:axId val="7019353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950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195072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935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688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Steel!$A$6:$A$115</c:f>
              <c:numCache>
                <c:formatCode>yyyy\.mm\.dd</c:formatCode>
                <c:ptCount val="110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</c:numCache>
            </c:numRef>
          </c:cat>
          <c:val>
            <c:numRef>
              <c:f>Steel!$B$6:$B$115</c:f>
              <c:numCache>
                <c:formatCode>0.00</c:formatCode>
                <c:ptCount val="110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70238976"/>
        <c:axId val="70240512"/>
      </c:areaChart>
      <c:dateAx>
        <c:axId val="7023897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240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240512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2389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70301184"/>
        <c:axId val="70302720"/>
      </c:areaChart>
      <c:dateAx>
        <c:axId val="7030118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302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30272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011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156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70342528"/>
        <c:axId val="70344064"/>
      </c:areaChart>
      <c:dateAx>
        <c:axId val="7034252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34406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0344064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425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70842240"/>
        <c:axId val="70843776"/>
      </c:areaChart>
      <c:dateAx>
        <c:axId val="70842240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0843776"/>
        <c:crosses val="autoZero"/>
        <c:auto val="1"/>
        <c:lblOffset val="100"/>
        <c:baseTimeUnit val="days"/>
      </c:dateAx>
      <c:valAx>
        <c:axId val="70843776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0842240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5993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71256704"/>
        <c:axId val="71266688"/>
      </c:areaChart>
      <c:dateAx>
        <c:axId val="712567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266688"/>
        <c:crosses val="autoZero"/>
        <c:auto val="1"/>
        <c:lblOffset val="100"/>
        <c:baseTimeUnit val="days"/>
      </c:dateAx>
      <c:valAx>
        <c:axId val="712666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256704"/>
        <c:crosses val="autoZero"/>
        <c:crossBetween val="midCat"/>
      </c:val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71302528"/>
        <c:axId val="71574656"/>
      </c:areaChart>
      <c:dateAx>
        <c:axId val="7130252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574656"/>
        <c:crosses val="autoZero"/>
        <c:auto val="1"/>
        <c:lblOffset val="100"/>
        <c:baseTimeUnit val="days"/>
      </c:dateAx>
      <c:valAx>
        <c:axId val="7157465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302528"/>
        <c:crosses val="autoZero"/>
        <c:crossBetween val="midCat"/>
      </c:valAx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71730304"/>
        <c:axId val="71731840"/>
      </c:areaChart>
      <c:dateAx>
        <c:axId val="717303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731840"/>
        <c:crosses val="autoZero"/>
        <c:auto val="1"/>
        <c:lblOffset val="100"/>
        <c:baseTimeUnit val="days"/>
      </c:dateAx>
      <c:valAx>
        <c:axId val="7173184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730304"/>
        <c:crosses val="autoZero"/>
        <c:crossBetween val="midCat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71661440"/>
        <c:axId val="71662976"/>
      </c:lineChart>
      <c:dateAx>
        <c:axId val="716614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662976"/>
        <c:crosses val="autoZero"/>
        <c:auto val="1"/>
        <c:lblOffset val="100"/>
        <c:baseTimeUnit val="days"/>
      </c:dateAx>
      <c:valAx>
        <c:axId val="7166297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66144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52758784"/>
        <c:axId val="52776960"/>
      </c:areaChart>
      <c:dateAx>
        <c:axId val="5275878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77696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27769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7587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71675264"/>
        <c:axId val="71775360"/>
      </c:areaChart>
      <c:dateAx>
        <c:axId val="716752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1775360"/>
        <c:crosses val="autoZero"/>
        <c:auto val="1"/>
        <c:lblOffset val="100"/>
        <c:baseTimeUnit val="days"/>
      </c:dateAx>
      <c:valAx>
        <c:axId val="7177536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675264"/>
        <c:crosses val="autoZero"/>
        <c:crossBetween val="midCat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71799168"/>
        <c:axId val="71800704"/>
      </c:areaChart>
      <c:dateAx>
        <c:axId val="717991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1800704"/>
        <c:crosses val="autoZero"/>
        <c:auto val="1"/>
        <c:lblOffset val="100"/>
        <c:baseTimeUnit val="days"/>
      </c:dateAx>
      <c:valAx>
        <c:axId val="71800704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799168"/>
        <c:crosses val="autoZero"/>
        <c:crossBetween val="midCat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71824512"/>
        <c:axId val="71826048"/>
      </c:barChart>
      <c:dateAx>
        <c:axId val="7182451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826048"/>
        <c:crosses val="autoZero"/>
        <c:auto val="1"/>
        <c:lblOffset val="100"/>
        <c:baseTimeUnit val="days"/>
      </c:dateAx>
      <c:valAx>
        <c:axId val="7182604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82451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78571776"/>
        <c:axId val="78659584"/>
      </c:areaChart>
      <c:dateAx>
        <c:axId val="78571776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78659584"/>
        <c:crosses val="autoZero"/>
        <c:auto val="1"/>
        <c:lblOffset val="100"/>
        <c:baseTimeUnit val="days"/>
      </c:dateAx>
      <c:valAx>
        <c:axId val="78659584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571776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78679040"/>
        <c:axId val="78680832"/>
      </c:areaChart>
      <c:dateAx>
        <c:axId val="786790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680832"/>
        <c:crosses val="autoZero"/>
        <c:auto val="1"/>
        <c:lblOffset val="100"/>
        <c:baseTimeUnit val="days"/>
      </c:dateAx>
      <c:valAx>
        <c:axId val="78680832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679040"/>
        <c:crosses val="autoZero"/>
        <c:crossBetween val="midCat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78702080"/>
        <c:axId val="78703616"/>
      </c:lineChart>
      <c:catAx>
        <c:axId val="787020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703616"/>
        <c:crosses val="autoZero"/>
        <c:auto val="1"/>
        <c:lblAlgn val="ctr"/>
        <c:lblOffset val="100"/>
      </c:catAx>
      <c:valAx>
        <c:axId val="78703616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70208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78485760"/>
        <c:axId val="78487552"/>
      </c:lineChart>
      <c:dateAx>
        <c:axId val="784857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487552"/>
        <c:crosses val="autoZero"/>
        <c:auto val="1"/>
        <c:lblOffset val="100"/>
        <c:baseTimeUnit val="days"/>
      </c:dateAx>
      <c:valAx>
        <c:axId val="784875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48576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78507392"/>
        <c:axId val="78713984"/>
      </c:areaChart>
      <c:dateAx>
        <c:axId val="785073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713984"/>
        <c:crosses val="autoZero"/>
        <c:auto val="1"/>
        <c:lblOffset val="100"/>
        <c:baseTimeUnit val="days"/>
      </c:dateAx>
      <c:valAx>
        <c:axId val="78713984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507392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78737792"/>
        <c:axId val="78739328"/>
      </c:areaChart>
      <c:dateAx>
        <c:axId val="787377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739328"/>
        <c:crosses val="autoZero"/>
        <c:auto val="1"/>
        <c:lblOffset val="100"/>
        <c:baseTimeUnit val="days"/>
      </c:dateAx>
      <c:valAx>
        <c:axId val="787393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737792"/>
        <c:crosses val="autoZero"/>
        <c:crossBetween val="midCat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79168640"/>
        <c:axId val="79170176"/>
      </c:lineChart>
      <c:dateAx>
        <c:axId val="791686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170176"/>
        <c:crosses val="autoZero"/>
        <c:auto val="1"/>
        <c:lblOffset val="100"/>
        <c:baseTimeUnit val="days"/>
      </c:dateAx>
      <c:valAx>
        <c:axId val="7917017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16864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288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Ag!$A$875:$A$1248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Ag!$B$875:$B$1248</c:f>
              <c:numCache>
                <c:formatCode>_(* #,##0.00_);_(* \(#,##0.00\);_(* "-"??_);_(@_)</c:formatCode>
                <c:ptCount val="260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52796032"/>
        <c:axId val="52806016"/>
      </c:areaChart>
      <c:dateAx>
        <c:axId val="5279603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806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2806016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7960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79224192"/>
        <c:axId val="80356480"/>
      </c:areaChart>
      <c:dateAx>
        <c:axId val="7922419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0356480"/>
        <c:crosses val="autoZero"/>
        <c:auto val="1"/>
        <c:lblOffset val="100"/>
        <c:baseTimeUnit val="days"/>
      </c:dateAx>
      <c:valAx>
        <c:axId val="8035648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224192"/>
        <c:crosses val="autoZero"/>
        <c:crossBetween val="midCat"/>
      </c:val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0475648"/>
        <c:axId val="80477184"/>
      </c:areaChart>
      <c:dateAx>
        <c:axId val="804756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0477184"/>
        <c:crosses val="autoZero"/>
        <c:auto val="1"/>
        <c:lblOffset val="100"/>
        <c:baseTimeUnit val="days"/>
      </c:dateAx>
      <c:valAx>
        <c:axId val="8047718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0475648"/>
        <c:crosses val="autoZero"/>
        <c:crossBetween val="midCat"/>
      </c:valAx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0296192"/>
        <c:axId val="80318464"/>
      </c:lineChart>
      <c:dateAx>
        <c:axId val="802961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0318464"/>
        <c:crosses val="autoZero"/>
        <c:auto val="1"/>
        <c:lblOffset val="100"/>
        <c:baseTimeUnit val="days"/>
      </c:dateAx>
      <c:valAx>
        <c:axId val="8031846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029619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82203008"/>
        <c:axId val="82204544"/>
      </c:areaChart>
      <c:dateAx>
        <c:axId val="822030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204544"/>
        <c:crosses val="autoZero"/>
        <c:auto val="1"/>
        <c:lblOffset val="100"/>
        <c:baseTimeUnit val="days"/>
      </c:dateAx>
      <c:valAx>
        <c:axId val="82204544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203008"/>
        <c:crosses val="autoZero"/>
        <c:crossBetween val="midCat"/>
        <c:minorUnit val="1.0000000000000063E-4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78607872"/>
        <c:axId val="78609408"/>
      </c:areaChart>
      <c:dateAx>
        <c:axId val="7860787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609408"/>
        <c:crosses val="autoZero"/>
        <c:auto val="1"/>
        <c:lblOffset val="100"/>
        <c:baseTimeUnit val="days"/>
      </c:dateAx>
      <c:valAx>
        <c:axId val="78609408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607872"/>
        <c:crosses val="autoZero"/>
        <c:crossBetween val="midCat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2254464"/>
        <c:axId val="82448768"/>
      </c:areaChart>
      <c:dateAx>
        <c:axId val="822544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448768"/>
        <c:crosses val="autoZero"/>
        <c:auto val="1"/>
        <c:lblOffset val="100"/>
        <c:baseTimeUnit val="days"/>
      </c:dateAx>
      <c:valAx>
        <c:axId val="8244876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254464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Zn!$A$760:$A$1245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Zn!$B$760:$B$1245</c:f>
              <c:numCache>
                <c:formatCode>_(* #,##0.00_);_(* \(#,##0.00\);_(* "-"??_);_(@_)</c:formatCode>
                <c:ptCount val="260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52812800"/>
        <c:axId val="52839168"/>
      </c:areaChart>
      <c:dateAx>
        <c:axId val="5281280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8391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2839168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8128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611"/>
        </c:manualLayout>
      </c:layout>
      <c:areaChart>
        <c:grouping val="standard"/>
        <c:ser>
          <c:idx val="0"/>
          <c:order val="0"/>
          <c:cat>
            <c:numRef>
              <c:f>USD_CNY!$A$910:$A$1035</c:f>
              <c:numCache>
                <c:formatCode>yyyy\.mm\.dd</c:formatCode>
                <c:ptCount val="126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</c:numCache>
            </c:numRef>
          </c:cat>
          <c:val>
            <c:numRef>
              <c:f>USD_CNY!$B$910:$B$1035</c:f>
              <c:numCache>
                <c:formatCode>_(* #,##0.00000_);_(* \(#,##0.00000\);_(* "-"??_);_(@_)</c:formatCode>
                <c:ptCount val="126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52862336"/>
        <c:axId val="52872320"/>
      </c:areaChart>
      <c:dateAx>
        <c:axId val="5286233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872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2872320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862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33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52973568"/>
        <c:axId val="52975104"/>
      </c:areaChart>
      <c:catAx>
        <c:axId val="529735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975104"/>
        <c:crosses val="autoZero"/>
        <c:auto val="1"/>
        <c:lblAlgn val="ctr"/>
        <c:lblOffset val="100"/>
      </c:catAx>
      <c:valAx>
        <c:axId val="529751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9735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156"/>
        </c:manualLayout>
      </c:layout>
      <c:areaChart>
        <c:grouping val="standard"/>
        <c:ser>
          <c:idx val="0"/>
          <c:order val="0"/>
          <c:cat>
            <c:numRef>
              <c:f>Pb!$A$759:$A$1247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Pb!$B$759:$B$1247</c:f>
              <c:numCache>
                <c:formatCode>_(* #,##0.00_);_(* \(#,##0.00\);_(* "-"??_);_(@_)</c:formatCode>
                <c:ptCount val="260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53002624"/>
        <c:axId val="53004160"/>
      </c:areaChart>
      <c:dateAx>
        <c:axId val="5300262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300416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3004160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0026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53061120"/>
        <c:axId val="53062656"/>
      </c:lineChart>
      <c:dateAx>
        <c:axId val="53061120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062656"/>
        <c:crosses val="autoZero"/>
        <c:auto val="1"/>
        <c:lblOffset val="100"/>
        <c:baseTimeUnit val="days"/>
      </c:dateAx>
      <c:valAx>
        <c:axId val="53062656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0611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53083136"/>
        <c:axId val="70128384"/>
      </c:lineChart>
      <c:dateAx>
        <c:axId val="53083136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28384"/>
        <c:crosses val="autoZero"/>
        <c:auto val="1"/>
        <c:lblOffset val="100"/>
        <c:baseTimeUnit val="days"/>
      </c:dateAx>
      <c:valAx>
        <c:axId val="7012838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083136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M7" sqref="M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2" t="s">
        <v>1018</v>
      </c>
      <c r="B1" s="392"/>
      <c r="C1" s="392"/>
      <c r="D1" s="392"/>
      <c r="E1" s="392"/>
      <c r="F1" s="392"/>
      <c r="G1" s="392"/>
      <c r="H1" s="392"/>
      <c r="I1" s="392"/>
      <c r="J1" s="157"/>
      <c r="K1" s="338"/>
      <c r="L1" s="197"/>
      <c r="M1" s="158"/>
    </row>
    <row r="2" spans="1:13">
      <c r="A2" s="393" t="s">
        <v>21</v>
      </c>
      <c r="B2" s="393"/>
      <c r="C2" s="393"/>
      <c r="D2" s="393"/>
      <c r="E2" s="181">
        <v>43523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49875</v>
      </c>
      <c r="E5" s="328">
        <f>+IF(ISERROR(VLOOKUP($E$2,Cu!$A$5:$H$1642,7,0)),0,VLOOKUP($E$2,Cu!$A$5:$H$1642,7,0))</f>
        <v>105</v>
      </c>
      <c r="F5" s="327" t="s">
        <v>3</v>
      </c>
      <c r="G5" s="326">
        <f>+IF(ISERROR(VLOOKUP($E$2,Cu!$A$5:$H$1642,2,0)),0,VLOOKUP($E$2,Cu!$A$5:$H$1642,2,0))</f>
        <v>7460.2531176005132</v>
      </c>
      <c r="H5" s="326">
        <f>+IF(ISERROR(VLOOKUP($E$2,Cu!$A$5:$H$1642,4,0)),0,VLOOKUP($E$2,Cu!$A$5:$H$1642,4,0))</f>
        <v>6376.2847158978748</v>
      </c>
      <c r="I5" s="326">
        <f>+IF(ISERROR(VLOOKUP($E$2,Cu!$A$5:$H$1999,5,0)),0,VLOOKUP($E$2,Cu!$A$5:$H$1999,5,0))</f>
        <v>6471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17100</v>
      </c>
      <c r="E6" s="328">
        <f>+IF(ISERROR(VLOOKUP($E$2,Pb!$A$5:$H$1987,7,0)),0,VLOOKUP($E$2,Pb!$A$5:$H$1987,7,0))</f>
        <v>0</v>
      </c>
      <c r="F6" s="327" t="s">
        <v>3</v>
      </c>
      <c r="G6" s="326">
        <f>+IF(ISERROR(VLOOKUP($E$2,Pb!$A$5:$H$1987,2,0)),0,VLOOKUP($E$2,Pb!$A$5:$H$1987,2,0))</f>
        <v>2557.8010688916047</v>
      </c>
      <c r="H6" s="326">
        <f>+IF(ISERROR(VLOOKUP($E$2,Pb!$A$5:$H$1987,4,0)),0,VLOOKUP($E$2,Pb!$A$5:$H$1987,4,0))</f>
        <v>2186.1547597364142</v>
      </c>
      <c r="I6" s="326">
        <f>+IF(ISERROR(VLOOKUP($E$2,Pb!$A$5:$H$1987,5,0)),0,VLOOKUP($E$2,Pb!$A$5:$H$1987,5,0))</f>
        <v>2063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3686</v>
      </c>
      <c r="E7" s="328">
        <f>+IF(ISERROR(VLOOKUP($E$2,Ag!$A$5:$H$1987,7,0)),0,VLOOKUP($E$2,Ag!$A$5:$H$1987,7,0))</f>
        <v>-5</v>
      </c>
      <c r="F7" s="327" t="s">
        <v>6</v>
      </c>
      <c r="G7" s="326">
        <f>+IF(ISERROR(VLOOKUP($E$2,Ag!$A$5:$H$1518,2,0)),0,VLOOKUP($E$2,Ag!$A$5:$H$1518,2,0))</f>
        <v>551.34823040552362</v>
      </c>
      <c r="H7" s="326">
        <f>+IF(ISERROR(VLOOKUP($E$2,Ag!$A$5:$H$1518,4,0)),0,VLOOKUP($E$2,Ag!$A$5:$H$1518,4,0))</f>
        <v>471.23780376540486</v>
      </c>
      <c r="I7" s="326">
        <f>+IF(ISERROR(VLOOKUP($E$2,Ag!$A$5:$H$1518,5,0)),0,VLOOKUP($E$2,Ag!$A$5:$H$1518,5,0))</f>
        <v>511.84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21870</v>
      </c>
      <c r="E8" s="328">
        <f>+IF(ISERROR(VLOOKUP($E$2,Zn!$A$5:$H$2995,7,0)),0,VLOOKUP($E$2,Zn!$A$5:$H$2995,7,0))</f>
        <v>60</v>
      </c>
      <c r="F8" s="327" t="s">
        <v>3</v>
      </c>
      <c r="G8" s="326">
        <f>+IF(ISERROR(VLOOKUP($E$2,Zn!$A$5:$H$2995,2,0)),0,VLOOKUP($E$2,Zn!$A$5:$H$2995,2,0))</f>
        <v>3271.2929460034729</v>
      </c>
      <c r="H8" s="326">
        <f>+IF(ISERROR(VLOOKUP($E$2,Zn!$A$5:$H$2995,4,0)),0,VLOOKUP($E$2,Zn!$A$5:$H$2995,4,0))</f>
        <v>2795.9768769260454</v>
      </c>
      <c r="I8" s="326">
        <f>+IF(ISERROR(VLOOKUP($E$2,Zn!$A$5:$H$2995,5,0)),0,VLOOKUP($E$2,Zn!$A$5:$H$2995,5,0))</f>
        <v>2741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102425</v>
      </c>
      <c r="E9" s="328">
        <f>+IF(ISERROR(VLOOKUP($E$2,Ni!$A$6:$H$2997,7,0)),0,VLOOKUP($E$2,Ni!$A$6:$H$2997,7,0))</f>
        <v>275</v>
      </c>
      <c r="F9" s="327" t="s">
        <v>3</v>
      </c>
      <c r="G9" s="326">
        <f>+IF(ISERROR(VLOOKUP($E$2,Ni!$A$6:$H$2997,2,0)),0,VLOOKUP($E$2,Ni!$A$6:$H$2997,2,0))</f>
        <v>15320.630086621204</v>
      </c>
      <c r="H9" s="326">
        <f>+IF(ISERROR(VLOOKUP($E$2,Ni!$A$6:$H$2997,4,0)),0,VLOOKUP($E$2,Ni!$A$6:$H$2997,4,0))</f>
        <v>13094.555629590774</v>
      </c>
      <c r="I9" s="326">
        <f>+IF(ISERROR(VLOOKUP($E$2,Ni!$A$6:$H$2997,5,0)),0,VLOOKUP($E$2,Ni!$A$6:$H$2997,5,0))</f>
        <v>12815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2145.5</v>
      </c>
      <c r="E10" s="328">
        <f>+IF(ISERROR(VLOOKUP($E$2,Coke!$A$6:$H$2997,7,0)),0,VLOOKUP($E$2,Coke!$A$6:$H$2997,7,0))</f>
        <v>12.5</v>
      </c>
      <c r="F10" s="327" t="s">
        <v>3</v>
      </c>
      <c r="G10" s="326">
        <f>+IF(ISERROR(VLOOKUP($E$2,Coke!$A$6:$H$2997,2,0)),0,VLOOKUP($E$2,Coke!$A$6:$H$2997,2,0))</f>
        <v>320.92176569046416</v>
      </c>
      <c r="H10" s="326">
        <f>+IF(ISERROR(VLOOKUP($E$2,Coke!$A$6:$H$2997,4,0)),0,VLOOKUP($E$2,Coke!$A$6:$H$2997,4,0))</f>
        <v>274.29210742774717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3825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572.13971277838527</v>
      </c>
      <c r="H11" s="326">
        <f>+IF(ISERROR(VLOOKUP($E$2,Steel!$A$6:$H$2997,4,0)),0,VLOOKUP($E$2,Steel!$A$6:$H$2997,4,0))</f>
        <v>489.00830151998747</v>
      </c>
      <c r="I11" s="355">
        <f>+IF(ISERROR(VLOOKUP($E$2,Steel!$A$6:$H$2997,5,0)),0,VLOOKUP($E$2,Steel!$A$6:$H$2997,5,0))</f>
        <v>483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43523</v>
      </c>
      <c r="C15" s="182" t="s">
        <v>1002</v>
      </c>
      <c r="D15" s="192">
        <f>+IF(ISERROR(VLOOKUP($E$2,'CNY-VND'!$A$4:$B$500,2,0)),0,VLOOKUP($E$2,'CNY-VND'!$A$4:$B$500,2,0))</f>
        <v>3498</v>
      </c>
      <c r="E15" s="394" t="s">
        <v>1000</v>
      </c>
      <c r="F15" s="394"/>
      <c r="G15" s="394"/>
      <c r="H15" s="394"/>
      <c r="I15" s="394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4" t="s">
        <v>1003</v>
      </c>
      <c r="F16" s="394"/>
      <c r="G16" s="394"/>
      <c r="H16" s="394"/>
      <c r="I16" s="394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6.6854300000000002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5" t="s">
        <v>17</v>
      </c>
      <c r="B18" s="395"/>
      <c r="C18" s="395"/>
      <c r="D18" s="395"/>
      <c r="E18" s="395"/>
      <c r="F18" s="395"/>
      <c r="G18" s="395"/>
      <c r="H18" s="395"/>
      <c r="I18" s="395"/>
    </row>
    <row r="19" spans="1:12" ht="15.75" customHeight="1">
      <c r="A19" s="389" t="s">
        <v>656</v>
      </c>
      <c r="B19" s="390"/>
      <c r="C19" s="389" t="s">
        <v>18</v>
      </c>
      <c r="D19" s="391"/>
      <c r="E19" s="391"/>
      <c r="F19" s="391"/>
      <c r="G19" s="391"/>
      <c r="H19" s="391"/>
      <c r="I19" s="391"/>
    </row>
    <row r="34" spans="1:12" ht="15" customHeight="1">
      <c r="A34" s="387" t="s">
        <v>657</v>
      </c>
      <c r="B34" s="387"/>
      <c r="C34" s="388" t="s">
        <v>4</v>
      </c>
      <c r="D34" s="388"/>
      <c r="E34" s="388"/>
      <c r="F34" s="388"/>
      <c r="G34" s="388"/>
      <c r="H34" s="388"/>
      <c r="I34" s="388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87" t="s">
        <v>705</v>
      </c>
      <c r="B49" s="387"/>
      <c r="C49" s="388" t="s">
        <v>706</v>
      </c>
      <c r="D49" s="388"/>
      <c r="E49" s="388"/>
      <c r="F49" s="388"/>
      <c r="G49" s="388"/>
      <c r="H49" s="388"/>
      <c r="I49" s="388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87" t="s">
        <v>721</v>
      </c>
      <c r="B67" s="387"/>
      <c r="C67" s="388" t="s">
        <v>722</v>
      </c>
      <c r="D67" s="388"/>
      <c r="E67" s="388"/>
      <c r="F67" s="388"/>
      <c r="G67" s="388"/>
      <c r="H67" s="388"/>
      <c r="I67" s="388"/>
    </row>
    <row r="82" spans="1:9">
      <c r="A82" s="387" t="s">
        <v>759</v>
      </c>
      <c r="B82" s="387"/>
      <c r="C82" s="388" t="s">
        <v>760</v>
      </c>
      <c r="D82" s="388"/>
      <c r="E82" s="388"/>
      <c r="F82" s="388"/>
      <c r="G82" s="388"/>
      <c r="H82" s="388"/>
      <c r="I82" s="388"/>
    </row>
    <row r="100" spans="1:9">
      <c r="A100" s="386" t="s">
        <v>1028</v>
      </c>
      <c r="B100" s="386"/>
      <c r="C100" s="386"/>
      <c r="D100" s="386"/>
      <c r="E100" s="386"/>
      <c r="F100" s="386"/>
      <c r="G100" s="386"/>
      <c r="H100" s="386"/>
      <c r="I100" s="386"/>
    </row>
    <row r="115" spans="1:9">
      <c r="A115" s="386" t="s">
        <v>1029</v>
      </c>
      <c r="B115" s="386"/>
      <c r="C115" s="386"/>
      <c r="D115" s="386"/>
      <c r="E115" s="386"/>
      <c r="F115" s="386"/>
      <c r="G115" s="386"/>
      <c r="H115" s="386"/>
      <c r="I115" s="386"/>
    </row>
    <row r="128" spans="1:9">
      <c r="A128" s="386" t="s">
        <v>1005</v>
      </c>
      <c r="B128" s="386"/>
      <c r="C128" s="386"/>
      <c r="D128" s="386"/>
      <c r="E128" s="386"/>
      <c r="F128" s="386"/>
      <c r="G128" s="386"/>
      <c r="H128" s="386"/>
      <c r="I128" s="386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27" activePane="bottomLeft" state="frozen"/>
      <selection pane="bottomLeft" activeCell="F1040" sqref="F1040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4" t="s">
        <v>1019</v>
      </c>
      <c r="B1" s="405"/>
      <c r="C1" s="405"/>
      <c r="D1" s="405"/>
      <c r="E1" s="405"/>
      <c r="F1" s="405"/>
      <c r="G1" s="405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1033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1033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125"/>
    </row>
    <row r="1043" spans="1:2">
      <c r="A1043" s="125"/>
    </row>
    <row r="1044" spans="1:2">
      <c r="A1044" s="125"/>
    </row>
    <row r="1045" spans="1:2">
      <c r="A1045" s="125"/>
    </row>
    <row r="1046" spans="1:2">
      <c r="A1046" s="125"/>
    </row>
    <row r="1047" spans="1:2">
      <c r="A1047" s="125"/>
    </row>
    <row r="1048" spans="1:2">
      <c r="A1048" s="125"/>
    </row>
    <row r="1049" spans="1:2">
      <c r="A1049" s="125"/>
    </row>
    <row r="1050" spans="1:2">
      <c r="A1050" s="125"/>
    </row>
    <row r="1051" spans="1:2">
      <c r="A1051" s="125"/>
    </row>
    <row r="1052" spans="1:2">
      <c r="A1052" s="125"/>
    </row>
    <row r="1053" spans="1:2">
      <c r="A1053" s="125"/>
    </row>
    <row r="1054" spans="1:2">
      <c r="A1054" s="125"/>
    </row>
    <row r="1055" spans="1:2">
      <c r="A1055" s="125"/>
    </row>
    <row r="1056" spans="1:2">
      <c r="A1056" s="125"/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11" activePane="bottomLeft" state="frozen"/>
      <selection pane="bottomLeft" activeCell="G524" sqref="G524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232"/>
      <c r="B523" s="333"/>
    </row>
    <row r="524" spans="1:2" ht="15.75">
      <c r="A524" s="232"/>
      <c r="B524" s="333"/>
    </row>
    <row r="525" spans="1:2" ht="15.75">
      <c r="A525" s="232"/>
      <c r="B525" s="333"/>
    </row>
    <row r="526" spans="1:2" ht="15.75">
      <c r="A526" s="232"/>
      <c r="B526" s="333"/>
    </row>
    <row r="527" spans="1:2" ht="15.75">
      <c r="A527" s="232"/>
      <c r="B527" s="333"/>
    </row>
    <row r="528" spans="1:2" ht="15.75">
      <c r="A528" s="232"/>
      <c r="B528" s="333"/>
    </row>
    <row r="529" spans="1:2" ht="15.75">
      <c r="A529" s="232"/>
      <c r="B529" s="333"/>
    </row>
    <row r="530" spans="1:2" ht="15.75">
      <c r="A530" s="232"/>
      <c r="B530" s="333"/>
    </row>
    <row r="531" spans="1:2" ht="15.75">
      <c r="A531" s="232"/>
      <c r="B531" s="333"/>
    </row>
    <row r="532" spans="1:2" ht="15.75">
      <c r="A532" s="232"/>
      <c r="B532" s="333"/>
    </row>
    <row r="533" spans="1:2" ht="15.75">
      <c r="A533" s="232"/>
      <c r="B533" s="333"/>
    </row>
    <row r="534" spans="1:2" ht="15.75">
      <c r="A534" s="232"/>
      <c r="B534" s="333"/>
    </row>
    <row r="535" spans="1:2" ht="15.75">
      <c r="A535" s="232"/>
      <c r="B535" s="333"/>
    </row>
    <row r="536" spans="1:2" ht="15.75">
      <c r="A536" s="232"/>
      <c r="B536" s="333"/>
    </row>
    <row r="537" spans="1:2" ht="15.75">
      <c r="A537" s="232"/>
      <c r="B537" s="333"/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62" activePane="bottomLeft" state="frozen"/>
      <selection pane="bottomLeft" activeCell="F376" sqref="F376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06" t="s">
        <v>1017</v>
      </c>
      <c r="B1" s="407"/>
      <c r="C1" s="407"/>
      <c r="D1" s="407"/>
      <c r="E1" s="407"/>
      <c r="F1" s="407"/>
      <c r="G1" s="407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/>
      <c r="B379" s="310"/>
    </row>
    <row r="380" spans="1:2">
      <c r="A380" s="307"/>
      <c r="B380" s="310"/>
    </row>
    <row r="381" spans="1:2">
      <c r="A381" s="307"/>
      <c r="B381" s="310"/>
    </row>
    <row r="382" spans="1:2">
      <c r="A382" s="307"/>
      <c r="B382" s="310"/>
    </row>
    <row r="383" spans="1:2">
      <c r="A383" s="307"/>
      <c r="B383" s="310"/>
    </row>
    <row r="384" spans="1:2">
      <c r="A384" s="307"/>
      <c r="B384" s="310"/>
    </row>
    <row r="385" spans="1:2">
      <c r="A385" s="307"/>
      <c r="B385" s="310"/>
    </row>
    <row r="386" spans="1:2">
      <c r="A386" s="307"/>
      <c r="B386" s="310"/>
    </row>
    <row r="387" spans="1:2">
      <c r="A387" s="307"/>
      <c r="B387" s="310"/>
    </row>
    <row r="388" spans="1:2">
      <c r="A388" s="307"/>
      <c r="B388" s="310"/>
    </row>
    <row r="389" spans="1:2">
      <c r="A389" s="307"/>
      <c r="B389" s="310"/>
    </row>
    <row r="390" spans="1:2">
      <c r="A390" s="307"/>
      <c r="B390" s="310"/>
    </row>
    <row r="391" spans="1:2">
      <c r="A391" s="307"/>
      <c r="B391" s="310"/>
    </row>
    <row r="392" spans="1:2">
      <c r="A392" s="307"/>
      <c r="B392" s="310"/>
    </row>
    <row r="393" spans="1:2">
      <c r="A393" s="307"/>
      <c r="B393" s="310"/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50" activePane="bottomLeft" state="frozen"/>
      <selection pane="bottomLeft" activeCell="I1262" sqref="I1262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396" t="s">
        <v>749</v>
      </c>
      <c r="B1" s="396"/>
      <c r="C1" s="396"/>
      <c r="D1" s="396"/>
      <c r="E1" s="396"/>
      <c r="F1" s="396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397" t="s">
        <v>750</v>
      </c>
      <c r="C3" s="398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6471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55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55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55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46"/>
      <c r="B1256" s="47"/>
      <c r="C1256" s="267"/>
      <c r="D1256" s="47"/>
      <c r="E1256" s="267"/>
      <c r="F1256" s="47"/>
    </row>
    <row r="1257" spans="1:7">
      <c r="A1257" s="46"/>
      <c r="B1257" s="47"/>
      <c r="C1257" s="267"/>
      <c r="D1257" s="47"/>
      <c r="E1257" s="267"/>
      <c r="F1257" s="47"/>
    </row>
    <row r="1258" spans="1:7">
      <c r="A1258" s="46"/>
      <c r="B1258" s="47"/>
      <c r="C1258" s="267"/>
      <c r="D1258" s="47"/>
      <c r="E1258" s="267"/>
      <c r="F1258" s="47"/>
    </row>
    <row r="1259" spans="1:7">
      <c r="A1259" s="46"/>
      <c r="B1259" s="47"/>
      <c r="C1259" s="267"/>
      <c r="D1259" s="47"/>
      <c r="E1259" s="267"/>
      <c r="F1259" s="47"/>
    </row>
    <row r="1260" spans="1:7">
      <c r="A1260" s="46"/>
      <c r="B1260" s="47"/>
      <c r="C1260" s="267"/>
      <c r="D1260" s="47"/>
      <c r="E1260" s="267"/>
      <c r="F1260" s="47"/>
    </row>
    <row r="1261" spans="1:7">
      <c r="A1261" s="46"/>
      <c r="B1261" s="47"/>
      <c r="C1261" s="267"/>
      <c r="D1261" s="47"/>
      <c r="E1261" s="267"/>
      <c r="F1261" s="47"/>
    </row>
    <row r="1262" spans="1:7">
      <c r="A1262" s="46"/>
      <c r="B1262" s="47"/>
      <c r="C1262" s="267"/>
      <c r="D1262" s="47"/>
      <c r="E1262" s="267"/>
      <c r="F1262" s="47"/>
    </row>
    <row r="1263" spans="1:7">
      <c r="A1263" s="46"/>
      <c r="B1263" s="47"/>
      <c r="C1263" s="267"/>
      <c r="D1263" s="47"/>
      <c r="E1263" s="267"/>
      <c r="F1263" s="47"/>
    </row>
    <row r="1264" spans="1:7">
      <c r="A1264" s="46"/>
      <c r="B1264" s="47"/>
      <c r="C1264" s="267"/>
      <c r="D1264" s="47"/>
      <c r="E1264" s="267"/>
      <c r="F1264" s="47"/>
    </row>
    <row r="1265" spans="1:6">
      <c r="A1265" s="46"/>
      <c r="B1265" s="47"/>
      <c r="C1265" s="267"/>
      <c r="D1265" s="47"/>
      <c r="E1265" s="267"/>
      <c r="F1265" s="47"/>
    </row>
    <row r="1266" spans="1:6">
      <c r="A1266" s="46"/>
      <c r="B1266" s="47"/>
      <c r="C1266" s="267"/>
      <c r="D1266" s="47"/>
      <c r="E1266" s="267"/>
      <c r="F1266" s="47"/>
    </row>
    <row r="1267" spans="1:6">
      <c r="A1267" s="46"/>
      <c r="B1267" s="47"/>
      <c r="C1267" s="267"/>
      <c r="D1267" s="47"/>
      <c r="E1267" s="267"/>
      <c r="F1267" s="47"/>
    </row>
    <row r="1268" spans="1:6">
      <c r="A1268" s="46"/>
      <c r="B1268" s="47"/>
      <c r="C1268" s="267"/>
      <c r="D1268" s="47"/>
      <c r="E1268" s="267"/>
      <c r="F1268" s="47"/>
    </row>
    <row r="1269" spans="1:6">
      <c r="A1269" s="46"/>
      <c r="B1269" s="47"/>
      <c r="C1269" s="267"/>
      <c r="D1269" s="47"/>
      <c r="E1269" s="267"/>
      <c r="F1269" s="47"/>
    </row>
    <row r="1270" spans="1:6">
      <c r="A1270" s="46"/>
      <c r="B1270" s="47"/>
      <c r="C1270" s="267"/>
      <c r="D1270" s="47"/>
      <c r="E1270" s="267"/>
      <c r="F1270" s="47"/>
    </row>
    <row r="1271" spans="1:6">
      <c r="A1271" s="46"/>
      <c r="B1271" s="47"/>
      <c r="C1271" s="267"/>
      <c r="D1271" s="47"/>
      <c r="E1271" s="267"/>
      <c r="F1271" s="47"/>
    </row>
    <row r="1272" spans="1:6">
      <c r="A1272" s="46"/>
      <c r="B1272" s="47"/>
      <c r="C1272" s="267"/>
      <c r="D1272" s="47"/>
      <c r="E1272" s="267"/>
      <c r="F1272" s="47"/>
    </row>
    <row r="1273" spans="1:6">
      <c r="A1273" s="46"/>
      <c r="B1273" s="47"/>
      <c r="C1273" s="267"/>
      <c r="D1273" s="47"/>
      <c r="E1273" s="267"/>
      <c r="F1273" s="47"/>
    </row>
    <row r="1274" spans="1:6">
      <c r="A1274" s="46"/>
      <c r="B1274" s="47"/>
      <c r="C1274" s="267"/>
      <c r="D1274" s="47"/>
      <c r="E1274" s="267"/>
      <c r="F1274" s="47"/>
    </row>
    <row r="1275" spans="1:6">
      <c r="A1275" s="46"/>
      <c r="B1275" s="47"/>
      <c r="C1275" s="267"/>
      <c r="D1275" s="47"/>
      <c r="E1275" s="267"/>
      <c r="F1275" s="47"/>
    </row>
    <row r="1276" spans="1:6">
      <c r="A1276" s="46"/>
      <c r="B1276" s="47"/>
      <c r="C1276" s="267"/>
      <c r="D1276" s="47"/>
      <c r="E1276" s="267"/>
      <c r="F1276" s="47"/>
    </row>
    <row r="1277" spans="1:6">
      <c r="A1277" s="46"/>
      <c r="B1277" s="47"/>
      <c r="C1277" s="267"/>
      <c r="D1277" s="47"/>
      <c r="E1277" s="267"/>
      <c r="F1277" s="47"/>
    </row>
    <row r="1278" spans="1:6">
      <c r="A1278" s="46"/>
      <c r="B1278" s="47"/>
      <c r="C1278" s="267"/>
      <c r="D1278" s="47"/>
      <c r="E1278" s="267"/>
      <c r="F1278" s="47"/>
    </row>
    <row r="1279" spans="1:6">
      <c r="A1279" s="46"/>
      <c r="B1279" s="47"/>
      <c r="C1279" s="267"/>
      <c r="D1279" s="47"/>
      <c r="E1279" s="267"/>
      <c r="F1279" s="47"/>
    </row>
    <row r="1280" spans="1:6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40" activePane="bottomLeft" state="frozen"/>
      <selection pane="bottomLeft" activeCell="K1251" sqref="K1251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399" t="s">
        <v>749</v>
      </c>
      <c r="B1" s="399"/>
      <c r="C1" s="399"/>
      <c r="D1" s="399"/>
      <c r="E1" s="399"/>
      <c r="F1" s="399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397" t="s">
        <v>659</v>
      </c>
      <c r="C3" s="398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53" si="50">+IF(F1247=0,"",C1247/F1247)</f>
        <v>2475.7618493941013</v>
      </c>
      <c r="C1247" s="383">
        <v>16800</v>
      </c>
      <c r="D1247" s="47">
        <f t="shared" ref="D1247:D1253" si="51">+B1247/1.17</f>
        <v>2116.0357687129072</v>
      </c>
      <c r="E1247" s="47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47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47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47">
        <v>2025</v>
      </c>
      <c r="F1250" s="170">
        <f>USD_CNY!B1038</f>
        <v>6.7051400000000001</v>
      </c>
      <c r="G1250" s="162">
        <f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47">
        <v>2059</v>
      </c>
      <c r="F1251" s="170">
        <f>USD_CNY!B1039</f>
        <v>6.6854300000000002</v>
      </c>
      <c r="G1251" s="162">
        <f>+C1250-C1249</f>
        <v>-50</v>
      </c>
    </row>
    <row r="1252" spans="1:7">
      <c r="A1252" s="225">
        <v>43522</v>
      </c>
      <c r="B1252" s="47">
        <f t="shared" si="50"/>
        <v>2555.7902099783432</v>
      </c>
      <c r="C1252" s="47">
        <v>17100</v>
      </c>
      <c r="D1252" s="47">
        <f t="shared" si="51"/>
        <v>2184.436076904567</v>
      </c>
      <c r="E1252" s="47">
        <v>2072</v>
      </c>
      <c r="F1252" s="170">
        <f>USD_CNY!B1040</f>
        <v>6.69069</v>
      </c>
      <c r="G1252" s="162">
        <f>+C1251-C1250</f>
        <v>300</v>
      </c>
    </row>
    <row r="1253" spans="1:7">
      <c r="A1253" s="225">
        <v>43523</v>
      </c>
      <c r="B1253" s="47">
        <f t="shared" si="50"/>
        <v>2557.8010688916047</v>
      </c>
      <c r="C1253" s="47">
        <v>17100</v>
      </c>
      <c r="D1253" s="47">
        <f t="shared" si="51"/>
        <v>2186.1547597364142</v>
      </c>
      <c r="E1253" s="47">
        <v>2063</v>
      </c>
      <c r="F1253" s="170">
        <f>USD_CNY!B1041</f>
        <v>6.6854300000000002</v>
      </c>
      <c r="G1253" s="162">
        <f>+C1252-C1251</f>
        <v>0</v>
      </c>
    </row>
    <row r="1254" spans="1:7">
      <c r="A1254" s="201"/>
      <c r="B1254" s="47"/>
      <c r="C1254" s="47"/>
      <c r="D1254" s="47"/>
      <c r="E1254" s="47"/>
      <c r="F1254" s="62"/>
    </row>
    <row r="1255" spans="1:7">
      <c r="A1255" s="201"/>
      <c r="B1255" s="47"/>
      <c r="C1255" s="47"/>
      <c r="D1255" s="47"/>
      <c r="E1255" s="47"/>
      <c r="F1255" s="62"/>
    </row>
    <row r="1256" spans="1:7">
      <c r="A1256" s="201"/>
      <c r="B1256" s="47"/>
      <c r="C1256" s="47"/>
      <c r="D1256" s="47"/>
      <c r="E1256" s="47"/>
      <c r="F1256" s="62"/>
    </row>
    <row r="1257" spans="1:7">
      <c r="A1257" s="201"/>
      <c r="B1257" s="47"/>
      <c r="C1257" s="47"/>
      <c r="D1257" s="47"/>
      <c r="E1257" s="47"/>
      <c r="F1257" s="62"/>
    </row>
    <row r="1258" spans="1:7">
      <c r="A1258" s="201"/>
      <c r="B1258" s="47"/>
      <c r="C1258" s="47"/>
      <c r="D1258" s="47"/>
      <c r="E1258" s="47"/>
      <c r="F1258" s="62"/>
    </row>
    <row r="1259" spans="1:7">
      <c r="A1259" s="201"/>
      <c r="B1259" s="47"/>
      <c r="C1259" s="47"/>
      <c r="D1259" s="47"/>
      <c r="E1259" s="47"/>
      <c r="F1259" s="62"/>
    </row>
    <row r="1260" spans="1:7">
      <c r="A1260" s="201"/>
      <c r="B1260" s="47"/>
      <c r="C1260" s="47"/>
      <c r="D1260" s="47"/>
      <c r="E1260" s="47"/>
      <c r="F1260" s="62"/>
    </row>
    <row r="1261" spans="1:7">
      <c r="A1261" s="201"/>
      <c r="B1261" s="47"/>
      <c r="C1261" s="47"/>
      <c r="D1261" s="47"/>
      <c r="E1261" s="47"/>
      <c r="F1261" s="62"/>
    </row>
    <row r="1262" spans="1:7">
      <c r="A1262" s="201"/>
      <c r="B1262" s="47"/>
      <c r="C1262" s="47"/>
      <c r="D1262" s="47"/>
      <c r="E1262" s="47"/>
      <c r="F1262" s="62"/>
    </row>
    <row r="1263" spans="1:7">
      <c r="A1263" s="201"/>
      <c r="B1263" s="47"/>
      <c r="C1263" s="47"/>
      <c r="D1263" s="47"/>
      <c r="E1263" s="47"/>
      <c r="F1263" s="62"/>
    </row>
    <row r="1264" spans="1:7">
      <c r="A1264" s="201"/>
      <c r="B1264" s="47"/>
      <c r="C1264" s="47"/>
      <c r="D1264" s="47"/>
      <c r="E1264" s="47"/>
      <c r="F1264" s="62"/>
    </row>
    <row r="1265" spans="1:6">
      <c r="A1265" s="201"/>
      <c r="B1265" s="47"/>
      <c r="C1265" s="47"/>
      <c r="D1265" s="47"/>
      <c r="E1265" s="47"/>
      <c r="F1265" s="62"/>
    </row>
    <row r="1266" spans="1:6">
      <c r="A1266" s="201"/>
      <c r="B1266" s="47"/>
      <c r="C1266" s="47"/>
      <c r="D1266" s="47"/>
      <c r="E1266" s="47"/>
      <c r="F1266" s="62"/>
    </row>
    <row r="1267" spans="1:6">
      <c r="A1267" s="201"/>
      <c r="B1267" s="47"/>
      <c r="C1267" s="47"/>
      <c r="D1267" s="47"/>
      <c r="E1267" s="47"/>
      <c r="F1267" s="62"/>
    </row>
    <row r="1268" spans="1:6">
      <c r="A1268" s="201"/>
      <c r="B1268" s="47"/>
      <c r="C1268" s="47"/>
      <c r="D1268" s="47"/>
      <c r="E1268" s="47"/>
      <c r="F1268" s="62"/>
    </row>
    <row r="1269" spans="1:6">
      <c r="A1269" s="201"/>
      <c r="B1269" s="47"/>
      <c r="C1269" s="47"/>
      <c r="D1269" s="47"/>
      <c r="E1269" s="47"/>
      <c r="F1269" s="62"/>
    </row>
    <row r="1270" spans="1:6">
      <c r="A1270" s="201"/>
      <c r="B1270" s="47"/>
      <c r="C1270" s="47"/>
      <c r="D1270" s="47"/>
      <c r="E1270" s="47"/>
      <c r="F1270" s="62"/>
    </row>
    <row r="1271" spans="1:6">
      <c r="A1271" s="201"/>
      <c r="B1271" s="47"/>
      <c r="C1271" s="47"/>
      <c r="D1271" s="47"/>
      <c r="E1271" s="47"/>
      <c r="F1271" s="62"/>
    </row>
    <row r="1272" spans="1:6">
      <c r="A1272" s="201"/>
      <c r="B1272" s="47"/>
      <c r="C1272" s="47"/>
      <c r="D1272" s="47"/>
      <c r="E1272" s="47"/>
      <c r="F1272" s="62"/>
    </row>
    <row r="1273" spans="1:6">
      <c r="A1273" s="201"/>
      <c r="B1273" s="47"/>
      <c r="C1273" s="47"/>
      <c r="D1273" s="47"/>
      <c r="E1273" s="47"/>
      <c r="F1273" s="62"/>
    </row>
    <row r="1274" spans="1:6">
      <c r="A1274" s="201"/>
      <c r="B1274" s="47"/>
      <c r="C1274" s="47"/>
      <c r="D1274" s="47"/>
      <c r="E1274" s="47"/>
      <c r="F1274" s="62"/>
    </row>
    <row r="1275" spans="1:6">
      <c r="A1275" s="201"/>
      <c r="B1275" s="47"/>
      <c r="C1275" s="47"/>
      <c r="D1275" s="47"/>
      <c r="E1275" s="47"/>
      <c r="F1275" s="62"/>
    </row>
    <row r="1276" spans="1:6">
      <c r="A1276" s="201"/>
      <c r="B1276" s="47"/>
      <c r="C1276" s="47"/>
      <c r="D1276" s="47"/>
      <c r="E1276" s="47"/>
      <c r="F1276" s="62"/>
    </row>
    <row r="1277" spans="1:6">
      <c r="A1277" s="201"/>
      <c r="B1277" s="47"/>
      <c r="C1277" s="47"/>
      <c r="D1277" s="47"/>
      <c r="E1277" s="47"/>
      <c r="F1277" s="62"/>
    </row>
    <row r="1278" spans="1:6">
      <c r="A1278" s="201"/>
      <c r="B1278" s="47"/>
      <c r="C1278" s="47"/>
      <c r="D1278" s="47"/>
      <c r="E1278" s="47"/>
      <c r="F1278" s="62"/>
    </row>
    <row r="1279" spans="1:6">
      <c r="A1279" s="201"/>
      <c r="B1279" s="47"/>
      <c r="C1279" s="47"/>
      <c r="D1279" s="47"/>
      <c r="E1279" s="47"/>
      <c r="F1279" s="62"/>
    </row>
    <row r="1280" spans="1:6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38" activePane="bottomLeft" state="frozen"/>
      <selection pane="bottomLeft" activeCell="K1252" sqref="K1252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0" t="s">
        <v>749</v>
      </c>
      <c r="B1" s="400"/>
      <c r="C1" s="400"/>
      <c r="D1" s="400"/>
      <c r="E1" s="400"/>
      <c r="F1" s="400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1" t="s">
        <v>752</v>
      </c>
      <c r="C3" s="402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54" si="40">+IF(F1204=0,"",C1204/F1204)</f>
        <v>502.68342758347438</v>
      </c>
      <c r="C1204" s="257">
        <v>3489</v>
      </c>
      <c r="D1204" s="20">
        <f t="shared" ref="D1204:D125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54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408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408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408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408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408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408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257">
        <v>3691</v>
      </c>
      <c r="D1253" s="20">
        <f t="shared" si="41"/>
        <v>471.50605613185706</v>
      </c>
      <c r="E1253" s="408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257">
        <v>3686</v>
      </c>
      <c r="D1254" s="20">
        <f t="shared" si="41"/>
        <v>471.23780376540486</v>
      </c>
      <c r="E1254" s="20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4"/>
      <c r="B1255" s="20"/>
      <c r="C1255" s="257"/>
      <c r="D1255" s="20"/>
      <c r="E1255" s="20"/>
      <c r="F1255" s="58"/>
    </row>
    <row r="1256" spans="1:7">
      <c r="A1256" s="224"/>
      <c r="B1256" s="20"/>
      <c r="C1256" s="257"/>
      <c r="D1256" s="20"/>
      <c r="E1256" s="20"/>
      <c r="F1256" s="58"/>
    </row>
    <row r="1257" spans="1:7">
      <c r="A1257" s="224"/>
      <c r="B1257" s="20"/>
      <c r="C1257" s="257"/>
      <c r="D1257" s="20"/>
      <c r="E1257" s="20"/>
      <c r="F1257" s="58"/>
    </row>
    <row r="1258" spans="1:7">
      <c r="A1258" s="224"/>
      <c r="B1258" s="20"/>
      <c r="C1258" s="257"/>
      <c r="D1258" s="20"/>
      <c r="E1258" s="20"/>
      <c r="F1258" s="58"/>
    </row>
    <row r="1259" spans="1:7">
      <c r="A1259" s="224"/>
      <c r="B1259" s="20"/>
      <c r="C1259" s="257"/>
      <c r="D1259" s="20"/>
      <c r="E1259" s="20"/>
      <c r="F1259" s="58"/>
    </row>
    <row r="1260" spans="1:7">
      <c r="A1260" s="224"/>
      <c r="B1260" s="20"/>
      <c r="C1260" s="257"/>
      <c r="D1260" s="20"/>
      <c r="E1260" s="20"/>
      <c r="F1260" s="58"/>
    </row>
    <row r="1261" spans="1:7">
      <c r="A1261" s="224"/>
      <c r="B1261" s="20"/>
      <c r="C1261" s="257"/>
      <c r="D1261" s="20"/>
      <c r="E1261" s="20"/>
      <c r="F1261" s="58"/>
    </row>
    <row r="1262" spans="1:7">
      <c r="A1262" s="224"/>
      <c r="B1262" s="20"/>
      <c r="C1262" s="257"/>
      <c r="D1262" s="20"/>
      <c r="E1262" s="20"/>
      <c r="F1262" s="58"/>
    </row>
    <row r="1263" spans="1:7">
      <c r="A1263" s="224"/>
      <c r="B1263" s="20"/>
      <c r="C1263" s="257"/>
      <c r="D1263" s="20"/>
      <c r="E1263" s="20"/>
      <c r="F1263" s="58"/>
    </row>
    <row r="1264" spans="1:7">
      <c r="A1264" s="224"/>
      <c r="B1264" s="20"/>
      <c r="C1264" s="257"/>
      <c r="D1264" s="20"/>
      <c r="E1264" s="20"/>
      <c r="F1264" s="58"/>
    </row>
    <row r="1265" spans="1:6">
      <c r="A1265" s="224"/>
      <c r="B1265" s="20"/>
      <c r="C1265" s="257"/>
      <c r="D1265" s="20"/>
      <c r="E1265" s="20"/>
      <c r="F1265" s="58"/>
    </row>
    <row r="1266" spans="1:6">
      <c r="A1266" s="224"/>
      <c r="B1266" s="20"/>
      <c r="C1266" s="257"/>
      <c r="D1266" s="20"/>
      <c r="E1266" s="20"/>
      <c r="F1266" s="58"/>
    </row>
    <row r="1267" spans="1:6">
      <c r="A1267" s="224"/>
      <c r="B1267" s="20"/>
      <c r="C1267" s="257"/>
      <c r="D1267" s="20"/>
      <c r="E1267" s="20"/>
      <c r="F1267" s="58"/>
    </row>
    <row r="1268" spans="1:6">
      <c r="A1268" s="224"/>
      <c r="B1268" s="20"/>
      <c r="C1268" s="257"/>
      <c r="D1268" s="20"/>
      <c r="E1268" s="20"/>
      <c r="F1268" s="58"/>
    </row>
    <row r="1269" spans="1:6">
      <c r="A1269" s="224"/>
      <c r="B1269" s="20"/>
      <c r="C1269" s="257"/>
      <c r="D1269" s="20"/>
      <c r="E1269" s="20"/>
      <c r="F1269" s="58"/>
    </row>
    <row r="1270" spans="1:6">
      <c r="A1270" s="224"/>
      <c r="B1270" s="20"/>
      <c r="C1270" s="257"/>
      <c r="D1270" s="20"/>
      <c r="E1270" s="20"/>
      <c r="F1270" s="58"/>
    </row>
    <row r="1271" spans="1:6">
      <c r="A1271" s="224"/>
      <c r="B1271" s="20"/>
      <c r="C1271" s="257"/>
      <c r="D1271" s="20"/>
      <c r="E1271" s="20"/>
      <c r="F1271" s="58"/>
    </row>
    <row r="1272" spans="1:6">
      <c r="A1272" s="224"/>
      <c r="B1272" s="20"/>
      <c r="C1272" s="257"/>
      <c r="D1272" s="20"/>
      <c r="E1272" s="20"/>
      <c r="F1272" s="58"/>
    </row>
    <row r="1273" spans="1:6">
      <c r="A1273" s="224"/>
      <c r="B1273" s="20"/>
      <c r="C1273" s="257"/>
      <c r="D1273" s="20"/>
      <c r="E1273" s="20"/>
      <c r="F1273" s="58"/>
    </row>
    <row r="1274" spans="1:6">
      <c r="A1274" s="224"/>
      <c r="B1274" s="20"/>
      <c r="C1274" s="257"/>
      <c r="D1274" s="20"/>
      <c r="E1274" s="20"/>
      <c r="F1274" s="58"/>
    </row>
    <row r="1275" spans="1:6">
      <c r="A1275" s="224"/>
      <c r="B1275" s="20"/>
      <c r="C1275" s="257"/>
      <c r="D1275" s="20"/>
      <c r="E1275" s="20"/>
      <c r="F1275" s="58"/>
    </row>
    <row r="1276" spans="1:6">
      <c r="A1276" s="224"/>
      <c r="B1276" s="20"/>
      <c r="C1276" s="257"/>
      <c r="D1276" s="20"/>
      <c r="E1276" s="20"/>
      <c r="F1276" s="58"/>
    </row>
    <row r="1277" spans="1:6">
      <c r="A1277" s="224"/>
      <c r="B1277" s="20"/>
      <c r="C1277" s="257"/>
      <c r="D1277" s="20"/>
      <c r="E1277" s="20"/>
      <c r="F1277" s="58"/>
    </row>
    <row r="1278" spans="1:6">
      <c r="A1278" s="224"/>
      <c r="B1278" s="20"/>
      <c r="C1278" s="257"/>
      <c r="D1278" s="20"/>
      <c r="E1278" s="20"/>
      <c r="F1278" s="58"/>
    </row>
    <row r="1279" spans="1:6">
      <c r="A1279" s="224"/>
      <c r="B1279" s="20"/>
      <c r="C1279" s="257"/>
      <c r="D1279" s="20"/>
      <c r="E1279" s="20"/>
      <c r="F1279" s="58"/>
    </row>
    <row r="1280" spans="1:6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51"/>
  <sheetViews>
    <sheetView zoomScale="85" zoomScaleNormal="85" workbookViewId="0">
      <pane ySplit="4" topLeftCell="A1238" activePane="bottomLeft" state="frozen"/>
      <selection pane="bottomLeft" activeCell="G1255" sqref="G1255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3" t="s">
        <v>749</v>
      </c>
      <c r="B1" s="403"/>
      <c r="C1" s="403"/>
      <c r="D1" s="403"/>
      <c r="E1" s="403"/>
      <c r="F1" s="403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2795.9768769260454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51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51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258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258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258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258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258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258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258">
        <v>21810</v>
      </c>
      <c r="D1250" s="3">
        <f t="shared" si="38"/>
        <v>2786.1140840519652</v>
      </c>
      <c r="E1250" s="258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258">
        <v>21870</v>
      </c>
      <c r="D1251" s="3">
        <f t="shared" si="38"/>
        <v>2795.9768769260454</v>
      </c>
      <c r="E1251" s="258">
        <v>2741</v>
      </c>
      <c r="F1251" s="170">
        <f>USD_CNY!B1041</f>
        <v>6.6854300000000002</v>
      </c>
      <c r="G1251" s="184">
        <f t="shared" si="50"/>
        <v>60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8"/>
  <sheetViews>
    <sheetView zoomScale="115" zoomScaleNormal="115" workbookViewId="0">
      <pane ySplit="5" topLeftCell="A786" activePane="bottomLeft" state="frozen"/>
      <selection pane="bottomLeft" activeCell="J791" sqref="J791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798" si="28">+IF(F731=0,"",C731/F731)</f>
        <v>14764.542141360806</v>
      </c>
      <c r="C731" s="288">
        <v>102900</v>
      </c>
      <c r="D731" s="110">
        <f t="shared" ref="D731:D798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8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409">
        <v>98825</v>
      </c>
      <c r="D790" s="106">
        <f t="shared" si="29"/>
        <v>12485.91063059591</v>
      </c>
      <c r="E790" s="409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409">
        <v>99200</v>
      </c>
      <c r="D791" s="106">
        <f t="shared" si="29"/>
        <v>12509.73050849999</v>
      </c>
      <c r="E791" s="409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409">
        <v>97750</v>
      </c>
      <c r="D792" s="106">
        <f t="shared" si="29"/>
        <v>12312.053356648017</v>
      </c>
      <c r="E792" s="409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409">
        <v>98950</v>
      </c>
      <c r="D793" s="106">
        <f t="shared" si="29"/>
        <v>12506.121933108994</v>
      </c>
      <c r="E793" s="409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409">
        <v>99600</v>
      </c>
      <c r="D794" s="106">
        <f t="shared" si="29"/>
        <v>12555.745429689754</v>
      </c>
      <c r="E794" s="409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409">
        <v>101900</v>
      </c>
      <c r="D795" s="106">
        <f t="shared" si="29"/>
        <v>12989.14222432598</v>
      </c>
      <c r="E795" s="409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409">
        <v>103325</v>
      </c>
      <c r="D796" s="106">
        <f t="shared" si="29"/>
        <v>13209.616406419007</v>
      </c>
      <c r="E796" s="409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409">
        <v>102150</v>
      </c>
      <c r="D797" s="106">
        <f t="shared" si="29"/>
        <v>13049.13130150886</v>
      </c>
      <c r="E797" s="409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409">
        <v>102425</v>
      </c>
      <c r="D798" s="106">
        <f t="shared" si="29"/>
        <v>13094.555629590774</v>
      </c>
      <c r="E798" s="409">
        <v>12815</v>
      </c>
      <c r="F798" s="177">
        <f>USD_CNY!B1041</f>
        <v>6.6854300000000002</v>
      </c>
      <c r="G798" s="106">
        <f t="shared" si="43"/>
        <v>275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22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K121" sqref="K121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22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22" si="35"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22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1024</v>
      </c>
      <c r="F122" s="1">
        <f>USD_CNY!B1041</f>
        <v>6.6854300000000002</v>
      </c>
      <c r="G122" s="361">
        <f t="shared" si="34"/>
        <v>12.5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tabSelected="1" workbookViewId="0">
      <pane xSplit="1" ySplit="5" topLeftCell="B117" activePane="bottomRight" state="frozen"/>
      <selection pane="topRight" activeCell="B1" sqref="B1"/>
      <selection pane="bottomLeft" activeCell="A6" sqref="A6"/>
      <selection pane="bottomRight" activeCell="L123" sqref="L123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21" si="14">+IF(F54=0,"",C54/F54)</f>
        <v>672.94171664705709</v>
      </c>
      <c r="C54" s="335">
        <v>4690</v>
      </c>
      <c r="D54" s="358">
        <f t="shared" ref="D54:D121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/>
      <c r="B122" s="357"/>
      <c r="C122" s="335"/>
      <c r="D122" s="357"/>
      <c r="E122" s="371"/>
      <c r="F122" s="359"/>
      <c r="G122" s="361"/>
    </row>
    <row r="123" spans="1:7">
      <c r="A123" s="350"/>
      <c r="B123" s="357"/>
      <c r="C123" s="335"/>
      <c r="D123" s="357"/>
      <c r="E123" s="371"/>
      <c r="F123" s="359"/>
      <c r="G123" s="361"/>
    </row>
    <row r="124" spans="1:7">
      <c r="A124" s="350"/>
      <c r="B124" s="357"/>
      <c r="C124" s="335"/>
      <c r="D124" s="357"/>
      <c r="E124" s="371"/>
      <c r="F124" s="359"/>
      <c r="G124" s="361"/>
    </row>
    <row r="125" spans="1:7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2019-02-27T03:35:24Z</dcterms:modified>
</cp:coreProperties>
</file>