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 activeTab="7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19" i="16"/>
  <c r="D119"/>
  <c r="F119"/>
  <c r="B796" i="7"/>
  <c r="D796"/>
  <c r="F796"/>
  <c r="G796"/>
  <c r="B1249" i="5"/>
  <c r="D1249" s="1"/>
  <c r="F1249"/>
  <c r="G1249"/>
  <c r="B1252" i="4"/>
  <c r="D1252" s="1"/>
  <c r="F1252"/>
  <c r="G1252"/>
  <c r="B1251" i="3"/>
  <c r="D1251"/>
  <c r="F1251"/>
  <c r="G1251"/>
  <c r="G1250"/>
  <c r="D1253" i="2"/>
  <c r="F1253"/>
  <c r="G1253"/>
  <c r="D120" i="15"/>
  <c r="F120"/>
  <c r="B120" s="1"/>
  <c r="G120"/>
  <c r="B118" i="16"/>
  <c r="D118"/>
  <c r="F118"/>
  <c r="D795" i="7"/>
  <c r="F795"/>
  <c r="G795"/>
  <c r="B795"/>
  <c r="B1248" i="5"/>
  <c r="D1248"/>
  <c r="F1248"/>
  <c r="G1248"/>
  <c r="D1251" i="4"/>
  <c r="F1251"/>
  <c r="G1251"/>
  <c r="B1250" i="3"/>
  <c r="D1250"/>
  <c r="F1250"/>
  <c r="B1252" i="2"/>
  <c r="D1252"/>
  <c r="F1252"/>
  <c r="G1252"/>
  <c r="B119" i="15"/>
  <c r="D119"/>
  <c r="G119"/>
  <c r="F119"/>
  <c r="B1251" i="4"/>
  <c r="B117" i="16"/>
  <c r="D117" s="1"/>
  <c r="F117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B116" i="16"/>
  <c r="G116"/>
  <c r="G115"/>
  <c r="F116"/>
  <c r="D116"/>
  <c r="F793" i="7"/>
  <c r="B793" s="1"/>
  <c r="D793" s="1"/>
  <c r="G793"/>
  <c r="B1246" i="5"/>
  <c r="D1246" s="1"/>
  <c r="F1246"/>
  <c r="G1246"/>
  <c r="F1248" i="3"/>
  <c r="B1248" s="1"/>
  <c r="D1248" s="1"/>
  <c r="G1248"/>
  <c r="F1250" i="2"/>
  <c r="G1250"/>
  <c r="B117" i="15"/>
  <c r="D117" s="1"/>
  <c r="G117"/>
  <c r="F117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B1246" i="4"/>
  <c r="D1246" s="1"/>
  <c r="G1246"/>
  <c r="F1246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B1242" i="5"/>
  <c r="D1242" s="1"/>
  <c r="F1242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B1254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119" i="2"/>
  <c r="D1097" i="3"/>
  <c r="D111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B971"/>
  <c r="D971" s="1"/>
  <c r="B972"/>
  <c r="D972" s="1"/>
  <c r="B973"/>
  <c r="D973" s="1"/>
  <c r="B512" i="7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16"/>
  <c r="D944"/>
  <c r="D961"/>
  <c r="D964"/>
  <c r="D970"/>
  <c r="D872" i="2"/>
  <c r="D439" i="7"/>
  <c r="D443"/>
  <c r="D462"/>
  <c r="D464"/>
  <c r="D465"/>
  <c r="D481"/>
  <c r="D482"/>
  <c r="D491"/>
  <c r="D501"/>
  <c r="D505"/>
  <c r="D510"/>
  <c r="D512"/>
  <c r="D516"/>
  <c r="D518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3"/>
  <c r="D948"/>
  <c r="D962"/>
  <c r="D985"/>
  <c r="D1001"/>
  <c r="D1006"/>
  <c r="D1013"/>
  <c r="D1014"/>
  <c r="D1015"/>
  <c r="D1020"/>
  <c r="D1022"/>
  <c r="D1023"/>
  <c r="D1029"/>
  <c r="D1031"/>
  <c r="D1039"/>
  <c r="D1043"/>
  <c r="D1044"/>
  <c r="D1046"/>
  <c r="D1047"/>
  <c r="D1052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<sst xmlns="http://schemas.openxmlformats.org/spreadsheetml/2006/main" count="4588" uniqueCount="1034">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</sst>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0"/>
      <color rgb="FF00B0F0"/>
      <name val="Times New Roman"/>
      <family val="1"/>
    </font>
    <font>
      <sz val="11"/>
      <color rgb="FF00B0F0"/>
      <name val="Times New Roman"/>
      <family val="1"/>
    </font>
    <font>
      <sz val="10"/>
      <color theme="5"/>
      <name val="Times New Roman"/>
      <family val="1"/>
    </font>
    <font>
      <b/>
      <sz val="11"/>
      <color rgb="FF13426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08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68" fontId="45" fillId="0" borderId="0" xfId="1" applyNumberFormat="1" applyFont="1"/>
    <xf numFmtId="173" fontId="46" fillId="0" borderId="0" xfId="1" applyNumberFormat="1" applyFont="1"/>
    <xf numFmtId="168" fontId="47" fillId="0" borderId="0" xfId="1" applyNumberFormat="1" applyFont="1"/>
    <xf numFmtId="4" fontId="48" fillId="0" borderId="0" xfId="0" applyNumberFormat="1" applyFont="1"/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Cu!$A$987:$A$1250</c:f>
              <c:numCache>
                <c:formatCode>yyyy\.mm\.dd</c:formatCode>
                <c:ptCount val="26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</c:numCache>
            </c:numRef>
          </c:cat>
          <c:val>
            <c:numRef>
              <c:f>Cu!$B$987:$B$1250</c:f>
              <c:numCache>
                <c:formatCode>_(* #,##0.00_);_(* \(#,##0.00\);_(* "-"??_);_(@_)</c:formatCode>
                <c:ptCount val="26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74880896"/>
        <c:axId val="74882432"/>
      </c:areaChart>
      <c:dateAx>
        <c:axId val="7488089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88243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4882432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88089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44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Ni!$A$6:$A$792</c:f>
              <c:numCache>
                <c:formatCode>yyyy\.mm\.dd</c:formatCode>
                <c:ptCount val="238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</c:numCache>
            </c:numRef>
          </c:cat>
          <c:val>
            <c:numRef>
              <c:f>Ni!$B$6:$B$792</c:f>
              <c:numCache>
                <c:formatCode>_(* #,##0.00_);_(* \(#,##0.00\);_(* "-"??_);_(@_)</c:formatCode>
                <c:ptCount val="238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76271616"/>
        <c:axId val="76273152"/>
      </c:areaChart>
      <c:dateAx>
        <c:axId val="7627161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731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273152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716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54"/>
          <c:h val="0.69927783655259435"/>
        </c:manualLayout>
      </c:layout>
      <c:areaChart>
        <c:grouping val="standard"/>
        <c:ser>
          <c:idx val="0"/>
          <c:order val="0"/>
          <c:cat>
            <c:numRef>
              <c:f>Coke!$A$6:$A$116</c:f>
              <c:numCache>
                <c:formatCode>yyyy\.mm\.dd</c:formatCode>
                <c:ptCount val="111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</c:numCache>
            </c:numRef>
          </c:cat>
          <c:val>
            <c:numRef>
              <c:f>Coke!$B$6:$B$116</c:f>
              <c:numCache>
                <c:formatCode>0.00</c:formatCode>
                <c:ptCount val="111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76288384"/>
        <c:axId val="76289920"/>
      </c:areaChart>
      <c:dateAx>
        <c:axId val="7628838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899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289920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883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678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Steel!$A$6:$A$115</c:f>
              <c:numCache>
                <c:formatCode>yyyy\.mm\.dd</c:formatCode>
                <c:ptCount val="110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</c:numCache>
            </c:numRef>
          </c:cat>
          <c:val>
            <c:numRef>
              <c:f>Steel!$B$6:$B$115</c:f>
              <c:numCache>
                <c:formatCode>0.00</c:formatCode>
                <c:ptCount val="110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76337920"/>
        <c:axId val="76339456"/>
      </c:areaChart>
      <c:dateAx>
        <c:axId val="7633792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33945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339456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33792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76400128"/>
        <c:axId val="76401664"/>
      </c:areaChart>
      <c:dateAx>
        <c:axId val="76400128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401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40166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4001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2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81942400"/>
        <c:axId val="81943936"/>
      </c:areaChart>
      <c:dateAx>
        <c:axId val="8194240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943936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1943936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9424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2179968"/>
        <c:axId val="82181504"/>
      </c:areaChart>
      <c:dateAx>
        <c:axId val="82179968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181504"/>
        <c:crosses val="autoZero"/>
        <c:auto val="1"/>
        <c:lblOffset val="100"/>
        <c:baseTimeUnit val="days"/>
      </c:dateAx>
      <c:valAx>
        <c:axId val="82181504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179968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5982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3905152"/>
        <c:axId val="83915136"/>
      </c:areaChart>
      <c:dateAx>
        <c:axId val="839051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15136"/>
        <c:crosses val="autoZero"/>
        <c:auto val="1"/>
        <c:lblOffset val="100"/>
        <c:baseTimeUnit val="days"/>
      </c:dateAx>
      <c:valAx>
        <c:axId val="8391513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05152"/>
        <c:crosses val="autoZero"/>
        <c:crossBetween val="midCat"/>
      </c:valAx>
    </c:plotArea>
    <c:plotVisOnly val="1"/>
    <c:dispBlanksAs val="zero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3950976"/>
        <c:axId val="83956864"/>
      </c:areaChart>
      <c:dateAx>
        <c:axId val="8395097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56864"/>
        <c:crosses val="autoZero"/>
        <c:auto val="1"/>
        <c:lblOffset val="100"/>
        <c:baseTimeUnit val="days"/>
      </c:dateAx>
      <c:valAx>
        <c:axId val="839568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50976"/>
        <c:crosses val="autoZero"/>
        <c:crossBetween val="midCat"/>
      </c:valAx>
    </c:plotArea>
    <c:plotVisOnly val="1"/>
    <c:dispBlanksAs val="zero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4206720"/>
        <c:axId val="84208256"/>
      </c:areaChart>
      <c:dateAx>
        <c:axId val="8420672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08256"/>
        <c:crosses val="autoZero"/>
        <c:auto val="1"/>
        <c:lblOffset val="100"/>
        <c:baseTimeUnit val="days"/>
      </c:dateAx>
      <c:valAx>
        <c:axId val="84208256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206720"/>
        <c:crosses val="autoZero"/>
        <c:crossBetween val="midCat"/>
      </c:valAx>
    </c:plotArea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4113280"/>
        <c:axId val="84114816"/>
      </c:lineChart>
      <c:dateAx>
        <c:axId val="841132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14816"/>
        <c:crosses val="autoZero"/>
        <c:auto val="1"/>
        <c:lblOffset val="100"/>
        <c:baseTimeUnit val="days"/>
      </c:dateAx>
      <c:valAx>
        <c:axId val="8411481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13280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74975488"/>
        <c:axId val="74993664"/>
      </c:areaChart>
      <c:dateAx>
        <c:axId val="7497548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99366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499366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97548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4127104"/>
        <c:axId val="84292736"/>
      </c:areaChart>
      <c:dateAx>
        <c:axId val="8412710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292736"/>
        <c:crosses val="autoZero"/>
        <c:auto val="1"/>
        <c:lblOffset val="100"/>
        <c:baseTimeUnit val="days"/>
      </c:dateAx>
      <c:valAx>
        <c:axId val="8429273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27104"/>
        <c:crosses val="autoZero"/>
        <c:crossBetween val="midCat"/>
      </c:valAx>
    </c:plotArea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4316544"/>
        <c:axId val="84318080"/>
      </c:areaChart>
      <c:dateAx>
        <c:axId val="8431654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318080"/>
        <c:crosses val="autoZero"/>
        <c:auto val="1"/>
        <c:lblOffset val="100"/>
        <c:baseTimeUnit val="days"/>
      </c:dateAx>
      <c:valAx>
        <c:axId val="84318080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16544"/>
        <c:crosses val="autoZero"/>
        <c:crossBetween val="midCat"/>
      </c:valAx>
    </c:plotArea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4341888"/>
        <c:axId val="84343424"/>
      </c:barChart>
      <c:dateAx>
        <c:axId val="8434188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43424"/>
        <c:crosses val="autoZero"/>
        <c:auto val="1"/>
        <c:lblOffset val="100"/>
        <c:baseTimeUnit val="days"/>
      </c:dateAx>
      <c:valAx>
        <c:axId val="8434342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341888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5846272"/>
        <c:axId val="85934080"/>
      </c:areaChart>
      <c:dateAx>
        <c:axId val="8584627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5934080"/>
        <c:crosses val="autoZero"/>
        <c:auto val="1"/>
        <c:lblOffset val="100"/>
        <c:baseTimeUnit val="days"/>
      </c:dateAx>
      <c:valAx>
        <c:axId val="85934080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46272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5953536"/>
        <c:axId val="85955328"/>
      </c:areaChart>
      <c:dateAx>
        <c:axId val="8595353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955328"/>
        <c:crosses val="autoZero"/>
        <c:auto val="1"/>
        <c:lblOffset val="100"/>
        <c:baseTimeUnit val="days"/>
      </c:dateAx>
      <c:valAx>
        <c:axId val="85955328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53536"/>
        <c:crosses val="autoZero"/>
        <c:crossBetween val="midCat"/>
      </c:valAx>
    </c:plotArea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5972480"/>
        <c:axId val="85974016"/>
      </c:lineChart>
      <c:catAx>
        <c:axId val="859724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74016"/>
        <c:crosses val="autoZero"/>
        <c:auto val="1"/>
        <c:lblAlgn val="ctr"/>
        <c:lblOffset val="100"/>
      </c:catAx>
      <c:valAx>
        <c:axId val="85974016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7248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5760256"/>
        <c:axId val="85762048"/>
      </c:lineChart>
      <c:dateAx>
        <c:axId val="8576025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62048"/>
        <c:crosses val="autoZero"/>
        <c:auto val="1"/>
        <c:lblOffset val="100"/>
        <c:baseTimeUnit val="days"/>
      </c:dateAx>
      <c:valAx>
        <c:axId val="8576204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60256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5777792"/>
        <c:axId val="86176896"/>
      </c:areaChart>
      <c:dateAx>
        <c:axId val="857777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176896"/>
        <c:crosses val="autoZero"/>
        <c:auto val="1"/>
        <c:lblOffset val="100"/>
        <c:baseTimeUnit val="days"/>
      </c:dateAx>
      <c:valAx>
        <c:axId val="86176896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77792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6004096"/>
        <c:axId val="86005632"/>
      </c:areaChart>
      <c:dateAx>
        <c:axId val="860040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005632"/>
        <c:crosses val="autoZero"/>
        <c:auto val="1"/>
        <c:lblOffset val="100"/>
        <c:baseTimeUnit val="days"/>
      </c:dateAx>
      <c:valAx>
        <c:axId val="8600563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04096"/>
        <c:crosses val="autoZero"/>
        <c:crossBetween val="midCat"/>
      </c:valAx>
    </c:plotArea>
    <c:plotVisOnly val="1"/>
    <c:dispBlanksAs val="zero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6045824"/>
        <c:axId val="86047360"/>
      </c:lineChart>
      <c:dateAx>
        <c:axId val="8604582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47360"/>
        <c:crosses val="autoZero"/>
        <c:auto val="1"/>
        <c:lblOffset val="100"/>
        <c:baseTimeUnit val="days"/>
      </c:dateAx>
      <c:valAx>
        <c:axId val="8604736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4582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246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Ag!$A$875:$A$1248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Ag!$B$875:$B$1248</c:f>
              <c:numCache>
                <c:formatCode>_(* #,##0.00_);_(* \(#,##0.00\);_(* "-"??_);_(@_)</c:formatCode>
                <c:ptCount val="260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75012736"/>
        <c:axId val="75022720"/>
      </c:areaChart>
      <c:dateAx>
        <c:axId val="7501273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0227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5022720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0127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87285120"/>
        <c:axId val="88417408"/>
      </c:areaChart>
      <c:dateAx>
        <c:axId val="8728512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8417408"/>
        <c:crosses val="autoZero"/>
        <c:auto val="1"/>
        <c:lblOffset val="100"/>
        <c:baseTimeUnit val="days"/>
      </c:dateAx>
      <c:valAx>
        <c:axId val="8841740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285120"/>
        <c:crosses val="autoZero"/>
        <c:crossBetween val="midCat"/>
      </c:valAx>
    </c:plotArea>
    <c:plotVisOnly val="1"/>
    <c:dispBlanksAs val="zero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8520192"/>
        <c:axId val="88521728"/>
      </c:areaChart>
      <c:dateAx>
        <c:axId val="885201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521728"/>
        <c:crosses val="autoZero"/>
        <c:auto val="1"/>
        <c:lblOffset val="100"/>
        <c:baseTimeUnit val="days"/>
      </c:dateAx>
      <c:valAx>
        <c:axId val="8852172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520192"/>
        <c:crosses val="autoZero"/>
        <c:crossBetween val="midCat"/>
      </c:valAx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8537344"/>
        <c:axId val="88686592"/>
      </c:lineChart>
      <c:dateAx>
        <c:axId val="8853734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686592"/>
        <c:crosses val="autoZero"/>
        <c:auto val="1"/>
        <c:lblOffset val="100"/>
        <c:baseTimeUnit val="days"/>
      </c:dateAx>
      <c:valAx>
        <c:axId val="88686592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853734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85864832"/>
        <c:axId val="85866368"/>
      </c:areaChart>
      <c:dateAx>
        <c:axId val="8586483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866368"/>
        <c:crosses val="autoZero"/>
        <c:auto val="1"/>
        <c:lblOffset val="100"/>
        <c:baseTimeUnit val="days"/>
      </c:dateAx>
      <c:valAx>
        <c:axId val="85866368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64832"/>
        <c:crosses val="autoZero"/>
        <c:crossBetween val="midCat"/>
        <c:minorUnit val="1.0000000000000056E-4"/>
      </c:valAx>
    </c:plotArea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94455296"/>
        <c:axId val="94456832"/>
      </c:areaChart>
      <c:dateAx>
        <c:axId val="9445529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456832"/>
        <c:crosses val="autoZero"/>
        <c:auto val="1"/>
        <c:lblOffset val="100"/>
        <c:baseTimeUnit val="days"/>
      </c:dateAx>
      <c:valAx>
        <c:axId val="94456832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455296"/>
        <c:crosses val="autoZero"/>
        <c:crossBetween val="midCat"/>
      </c:valAx>
    </c:plotArea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94493312"/>
        <c:axId val="87294336"/>
      </c:areaChart>
      <c:dateAx>
        <c:axId val="944933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7294336"/>
        <c:crosses val="autoZero"/>
        <c:auto val="1"/>
        <c:lblOffset val="100"/>
        <c:baseTimeUnit val="days"/>
      </c:dateAx>
      <c:valAx>
        <c:axId val="87294336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493312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Zn!$A$760:$A$1245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Zn!$B$760:$B$1245</c:f>
              <c:numCache>
                <c:formatCode>_(* #,##0.00_);_(* \(#,##0.00\);_(* "-"??_);_(@_)</c:formatCode>
                <c:ptCount val="260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75029504"/>
        <c:axId val="76038912"/>
      </c:areaChart>
      <c:dateAx>
        <c:axId val="7502950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0389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038912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02950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1566"/>
        </c:manualLayout>
      </c:layout>
      <c:areaChart>
        <c:grouping val="standard"/>
        <c:ser>
          <c:idx val="0"/>
          <c:order val="0"/>
          <c:cat>
            <c:numRef>
              <c:f>USD_CNY!$A$910:$A$1035</c:f>
              <c:numCache>
                <c:formatCode>yyyy\.mm\.dd</c:formatCode>
                <c:ptCount val="126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</c:numCache>
            </c:numRef>
          </c:cat>
          <c:val>
            <c:numRef>
              <c:f>USD_CNY!$B$910:$B$1035</c:f>
              <c:numCache>
                <c:formatCode>_(* #,##0.00000_);_(* \(#,##0.00000\);_(* "-"??_);_(@_)</c:formatCode>
                <c:ptCount val="126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76062080"/>
        <c:axId val="76072064"/>
      </c:areaChart>
      <c:dateAx>
        <c:axId val="76062080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0720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6072064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0620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3155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76107776"/>
        <c:axId val="76109312"/>
      </c:areaChart>
      <c:catAx>
        <c:axId val="7610777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09312"/>
        <c:crosses val="autoZero"/>
        <c:auto val="1"/>
        <c:lblAlgn val="ctr"/>
        <c:lblOffset val="100"/>
      </c:catAx>
      <c:valAx>
        <c:axId val="7610931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077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42"/>
        </c:manualLayout>
      </c:layout>
      <c:areaChart>
        <c:grouping val="standard"/>
        <c:ser>
          <c:idx val="0"/>
          <c:order val="0"/>
          <c:cat>
            <c:numRef>
              <c:f>Pb!$A$759:$A$1247</c:f>
              <c:numCache>
                <c:formatCode>yyyy\.mm\.dd</c:formatCode>
                <c:ptCount val="260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</c:numCache>
            </c:numRef>
          </c:cat>
          <c:val>
            <c:numRef>
              <c:f>Pb!$B$759:$B$1247</c:f>
              <c:numCache>
                <c:formatCode>_(* #,##0.00_);_(* \(#,##0.00\);_(* "-"??_);_(@_)</c:formatCode>
                <c:ptCount val="260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76136832"/>
        <c:axId val="76138368"/>
      </c:areaChart>
      <c:dateAx>
        <c:axId val="76136832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6138368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6138368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3683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76195328"/>
        <c:axId val="76196864"/>
      </c:lineChart>
      <c:dateAx>
        <c:axId val="76195328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6864"/>
        <c:crosses val="autoZero"/>
        <c:auto val="1"/>
        <c:lblOffset val="100"/>
        <c:baseTimeUnit val="days"/>
      </c:dateAx>
      <c:valAx>
        <c:axId val="76196864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19532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76217344"/>
        <c:axId val="76223232"/>
      </c:lineChart>
      <c:dateAx>
        <c:axId val="76217344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23232"/>
        <c:crosses val="autoZero"/>
        <c:auto val="1"/>
        <c:lblOffset val="100"/>
        <c:baseTimeUnit val="days"/>
      </c:dateAx>
      <c:valAx>
        <c:axId val="76223232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217344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="80" zoomScaleNormal="80" zoomScaleSheetLayoutView="85" workbookViewId="0">
      <selection activeCell="M7" sqref="M7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2" t="s">
        <v>1018</v>
      </c>
      <c r="B1" s="392"/>
      <c r="C1" s="392"/>
      <c r="D1" s="392"/>
      <c r="E1" s="392"/>
      <c r="F1" s="392"/>
      <c r="G1" s="392"/>
      <c r="H1" s="392"/>
      <c r="I1" s="392"/>
      <c r="J1" s="157"/>
      <c r="K1" s="338"/>
      <c r="L1" s="197"/>
      <c r="M1" s="158"/>
    </row>
    <row r="2" spans="1:13">
      <c r="A2" s="393" t="s">
        <v>21</v>
      </c>
      <c r="B2" s="393"/>
      <c r="C2" s="393"/>
      <c r="D2" s="393"/>
      <c r="E2" s="181">
        <v>43521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49940</v>
      </c>
      <c r="E5" s="328">
        <f>+IF(ISERROR(VLOOKUP($E$2,Cu!$A$5:$H$1642,7,0)),0,VLOOKUP($E$2,Cu!$A$5:$H$1642,7,0))</f>
        <v>470</v>
      </c>
      <c r="F5" s="327" t="s">
        <v>3</v>
      </c>
      <c r="G5" s="326">
        <f>+IF(ISERROR(VLOOKUP($E$2,Cu!$A$5:$H$1642,2,0)),0,VLOOKUP($E$2,Cu!$A$5:$H$1642,2,0))</f>
        <v>7469.9757532424992</v>
      </c>
      <c r="H5" s="326">
        <f>+IF(ISERROR(VLOOKUP($E$2,Cu!$A$5:$H$1642,4,0)),0,VLOOKUP($E$2,Cu!$A$5:$H$1642,4,0))</f>
        <v>6384.5946608910253</v>
      </c>
      <c r="I5" s="326">
        <f>+IF(ISERROR(VLOOKUP($E$2,Cu!$A$5:$H$1999,5,0)),0,VLOOKUP($E$2,Cu!$A$5:$H$1999,5,0))</f>
        <v>6489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17100</v>
      </c>
      <c r="E6" s="328">
        <f>+IF(ISERROR(VLOOKUP($E$2,Pb!$A$5:$H$1987,7,0)),0,VLOOKUP($E$2,Pb!$A$5:$H$1987,7,0))</f>
        <v>-50</v>
      </c>
      <c r="F6" s="327" t="s">
        <v>3</v>
      </c>
      <c r="G6" s="326">
        <f>+IF(ISERROR(VLOOKUP($E$2,Pb!$A$5:$H$1987,2,0)),0,VLOOKUP($E$2,Pb!$A$5:$H$1987,2,0))</f>
        <v>2557.8010688916047</v>
      </c>
      <c r="H6" s="326">
        <f>+IF(ISERROR(VLOOKUP($E$2,Pb!$A$5:$H$1987,4,0)),0,VLOOKUP($E$2,Pb!$A$5:$H$1987,4,0))</f>
        <v>2186.1547597364142</v>
      </c>
      <c r="I6" s="326">
        <f>+IF(ISERROR(VLOOKUP($E$2,Pb!$A$5:$H$1987,5,0)),0,VLOOKUP($E$2,Pb!$A$5:$H$1987,5,0))</f>
        <v>2059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3701</v>
      </c>
      <c r="E7" s="328">
        <f>+IF(ISERROR(VLOOKUP($E$2,Ag!$A$5:$H$1987,7,0)),0,VLOOKUP($E$2,Ag!$A$5:$H$1987,7,0))</f>
        <v>-15</v>
      </c>
      <c r="F7" s="327" t="s">
        <v>6</v>
      </c>
      <c r="G7" s="326">
        <f>+IF(ISERROR(VLOOKUP($E$2,Ag!$A$5:$H$1518,2,0)),0,VLOOKUP($E$2,Ag!$A$5:$H$1518,2,0))</f>
        <v>553.5919155536742</v>
      </c>
      <c r="H7" s="326">
        <f>+IF(ISERROR(VLOOKUP($E$2,Ag!$A$5:$H$1518,4,0)),0,VLOOKUP($E$2,Ag!$A$5:$H$1518,4,0))</f>
        <v>473.15548337920876</v>
      </c>
      <c r="I7" s="326">
        <f>+IF(ISERROR(VLOOKUP($E$2,Ag!$A$5:$H$1518,5,0)),0,VLOOKUP($E$2,Ag!$A$5:$H$1518,5,0))</f>
        <v>512.96500000000003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21930</v>
      </c>
      <c r="E8" s="328">
        <f>+IF(ISERROR(VLOOKUP($E$2,Zn!$A$5:$H$2995,7,0)),0,VLOOKUP($E$2,Zn!$A$5:$H$2995,7,0))</f>
        <v>120</v>
      </c>
      <c r="F8" s="327" t="s">
        <v>3</v>
      </c>
      <c r="G8" s="326">
        <f>+IF(ISERROR(VLOOKUP($E$2,Zn!$A$5:$H$2995,2,0)),0,VLOOKUP($E$2,Zn!$A$5:$H$2995,2,0))</f>
        <v>3280.2676865960752</v>
      </c>
      <c r="H8" s="326">
        <f>+IF(ISERROR(VLOOKUP($E$2,Zn!$A$5:$H$2995,4,0)),0,VLOOKUP($E$2,Zn!$A$5:$H$2995,4,0))</f>
        <v>2803.647595381261</v>
      </c>
      <c r="I8" s="326">
        <f>+IF(ISERROR(VLOOKUP($E$2,Zn!$A$5:$H$2995,5,0)),0,VLOOKUP($E$2,Zn!$A$5:$H$2995,5,0))</f>
        <v>2718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103325</v>
      </c>
      <c r="E9" s="328">
        <f>+IF(ISERROR(VLOOKUP($E$2,Ni!$A$6:$H$2997,7,0)),0,VLOOKUP($E$2,Ni!$A$6:$H$2997,7,0))</f>
        <v>1425</v>
      </c>
      <c r="F9" s="327" t="s">
        <v>3</v>
      </c>
      <c r="G9" s="326">
        <f>+IF(ISERROR(VLOOKUP($E$2,Ni!$A$6:$H$2997,2,0)),0,VLOOKUP($E$2,Ni!$A$6:$H$2997,2,0))</f>
        <v>15455.251195510236</v>
      </c>
      <c r="H9" s="326">
        <f>+IF(ISERROR(VLOOKUP($E$2,Ni!$A$6:$H$2997,4,0)),0,VLOOKUP($E$2,Ni!$A$6:$H$2997,4,0))</f>
        <v>13209.616406419007</v>
      </c>
      <c r="I9" s="326">
        <f>+IF(ISERROR(VLOOKUP($E$2,Ni!$A$6:$H$2997,5,0)),0,VLOOKUP($E$2,Ni!$A$6:$H$2997,5,0))</f>
        <v>12930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2152</v>
      </c>
      <c r="E10" s="328">
        <f>+IF(ISERROR(VLOOKUP($E$2,Coke!$A$6:$H$2997,7,0)),0,VLOOKUP($E$2,Coke!$A$6:$H$2997,7,0))</f>
        <v>19</v>
      </c>
      <c r="F10" s="327" t="s">
        <v>3</v>
      </c>
      <c r="G10" s="326">
        <f>+IF(ISERROR(VLOOKUP($E$2,Coke!$A$6:$H$2997,2,0)),0,VLOOKUP($E$2,Coke!$A$6:$H$2997,2,0))</f>
        <v>321.89402925466277</v>
      </c>
      <c r="H10" s="326">
        <f>+IF(ISERROR(VLOOKUP($E$2,Coke!$A$6:$H$2997,4,0)),0,VLOOKUP($E$2,Coke!$A$6:$H$2997,4,0))</f>
        <v>275.12310192706224</v>
      </c>
      <c r="I10" s="355" t="str">
        <f>+IF(ISERROR(VLOOKUP($E$2,Coke!$A$6:$H$2997,5,0)),0,VLOOKUP($E$2,Coke!$A$6:$H$2997,5,0))</f>
        <v>N/A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3825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572.13971277838527</v>
      </c>
      <c r="H11" s="326">
        <f>+IF(ISERROR(VLOOKUP($E$2,Steel!$A$6:$H$2997,4,0)),0,VLOOKUP($E$2,Steel!$A$6:$H$2997,4,0))</f>
        <v>489.00830151998747</v>
      </c>
      <c r="I11" s="355">
        <f>+IF(ISERROR(VLOOKUP($E$2,Steel!$A$6:$H$2997,5,0)),0,VLOOKUP($E$2,Steel!$A$6:$H$2997,5,0))</f>
        <v>485.5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43521</v>
      </c>
      <c r="C15" s="182" t="s">
        <v>1002</v>
      </c>
      <c r="D15" s="192">
        <f>+IF(ISERROR(VLOOKUP($E$2,'CNY-VND'!$A$4:$B$500,2,0)),0,VLOOKUP($E$2,'CNY-VND'!$A$4:$B$500,2,0))</f>
        <v>3504</v>
      </c>
      <c r="E15" s="394" t="s">
        <v>1000</v>
      </c>
      <c r="F15" s="394"/>
      <c r="G15" s="394"/>
      <c r="H15" s="394"/>
      <c r="I15" s="394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23260</v>
      </c>
      <c r="E16" s="394" t="s">
        <v>1003</v>
      </c>
      <c r="F16" s="394"/>
      <c r="G16" s="394"/>
      <c r="H16" s="394"/>
      <c r="I16" s="394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6.6854300000000002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95" t="s">
        <v>17</v>
      </c>
      <c r="B18" s="395"/>
      <c r="C18" s="395"/>
      <c r="D18" s="395"/>
      <c r="E18" s="395"/>
      <c r="F18" s="395"/>
      <c r="G18" s="395"/>
      <c r="H18" s="395"/>
      <c r="I18" s="395"/>
    </row>
    <row r="19" spans="1:12" ht="15.75" customHeight="1">
      <c r="A19" s="389" t="s">
        <v>656</v>
      </c>
      <c r="B19" s="390"/>
      <c r="C19" s="389" t="s">
        <v>18</v>
      </c>
      <c r="D19" s="391"/>
      <c r="E19" s="391"/>
      <c r="F19" s="391"/>
      <c r="G19" s="391"/>
      <c r="H19" s="391"/>
      <c r="I19" s="391"/>
    </row>
    <row r="34" spans="1:12" ht="15" customHeight="1">
      <c r="A34" s="387" t="s">
        <v>657</v>
      </c>
      <c r="B34" s="387"/>
      <c r="C34" s="388" t="s">
        <v>4</v>
      </c>
      <c r="D34" s="388"/>
      <c r="E34" s="388"/>
      <c r="F34" s="388"/>
      <c r="G34" s="388"/>
      <c r="H34" s="388"/>
      <c r="I34" s="388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87" t="s">
        <v>705</v>
      </c>
      <c r="B49" s="387"/>
      <c r="C49" s="388" t="s">
        <v>706</v>
      </c>
      <c r="D49" s="388"/>
      <c r="E49" s="388"/>
      <c r="F49" s="388"/>
      <c r="G49" s="388"/>
      <c r="H49" s="388"/>
      <c r="I49" s="388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87" t="s">
        <v>721</v>
      </c>
      <c r="B67" s="387"/>
      <c r="C67" s="388" t="s">
        <v>722</v>
      </c>
      <c r="D67" s="388"/>
      <c r="E67" s="388"/>
      <c r="F67" s="388"/>
      <c r="G67" s="388"/>
      <c r="H67" s="388"/>
      <c r="I67" s="388"/>
    </row>
    <row r="82" spans="1:9">
      <c r="A82" s="387" t="s">
        <v>759</v>
      </c>
      <c r="B82" s="387"/>
      <c r="C82" s="388" t="s">
        <v>760</v>
      </c>
      <c r="D82" s="388"/>
      <c r="E82" s="388"/>
      <c r="F82" s="388"/>
      <c r="G82" s="388"/>
      <c r="H82" s="388"/>
      <c r="I82" s="388"/>
    </row>
    <row r="100" spans="1:9">
      <c r="A100" s="386" t="s">
        <v>1028</v>
      </c>
      <c r="B100" s="386"/>
      <c r="C100" s="386"/>
      <c r="D100" s="386"/>
      <c r="E100" s="386"/>
      <c r="F100" s="386"/>
      <c r="G100" s="386"/>
      <c r="H100" s="386"/>
      <c r="I100" s="386"/>
    </row>
    <row r="115" spans="1:9">
      <c r="A115" s="386" t="s">
        <v>1029</v>
      </c>
      <c r="B115" s="386"/>
      <c r="C115" s="386"/>
      <c r="D115" s="386"/>
      <c r="E115" s="386"/>
      <c r="F115" s="386"/>
      <c r="G115" s="386"/>
      <c r="H115" s="386"/>
      <c r="I115" s="386"/>
    </row>
    <row r="128" spans="1:9">
      <c r="A128" s="386" t="s">
        <v>1005</v>
      </c>
      <c r="B128" s="386"/>
      <c r="C128" s="386"/>
      <c r="D128" s="386"/>
      <c r="E128" s="386"/>
      <c r="F128" s="386"/>
      <c r="G128" s="386"/>
      <c r="H128" s="386"/>
      <c r="I128" s="386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9:B19"/>
    <mergeCell ref="C19:I19"/>
    <mergeCell ref="A1:I1"/>
    <mergeCell ref="A2:D2"/>
    <mergeCell ref="E15:I15"/>
    <mergeCell ref="E16:I16"/>
    <mergeCell ref="A18:I18"/>
    <mergeCell ref="A34:B34"/>
    <mergeCell ref="C34:I34"/>
    <mergeCell ref="A82:B82"/>
    <mergeCell ref="C82:I82"/>
    <mergeCell ref="A100:I100"/>
    <mergeCell ref="A128:I128"/>
    <mergeCell ref="A49:B49"/>
    <mergeCell ref="C49:I49"/>
    <mergeCell ref="A67:B67"/>
    <mergeCell ref="C67:I67"/>
    <mergeCell ref="A115:I115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27" activePane="bottomLeft" state="frozen"/>
      <selection pane="bottomLeft" activeCell="H1037" sqref="H1037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4" t="s">
        <v>1019</v>
      </c>
      <c r="B1" s="405"/>
      <c r="C1" s="405"/>
      <c r="D1" s="405"/>
      <c r="E1" s="405"/>
      <c r="F1" s="405"/>
      <c r="G1" s="405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1033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1033</v>
      </c>
    </row>
    <row r="1040" spans="1:9">
      <c r="A1040" s="125"/>
    </row>
    <row r="1041" spans="1:1">
      <c r="A1041" s="125"/>
    </row>
    <row r="1042" spans="1:1">
      <c r="A1042" s="125"/>
    </row>
    <row r="1043" spans="1:1">
      <c r="A1043" s="125"/>
    </row>
    <row r="1044" spans="1:1">
      <c r="A1044" s="125"/>
    </row>
    <row r="1045" spans="1:1">
      <c r="A1045" s="125"/>
    </row>
    <row r="1046" spans="1:1">
      <c r="A1046" s="125"/>
    </row>
    <row r="1047" spans="1:1">
      <c r="A1047" s="125"/>
    </row>
    <row r="1048" spans="1:1">
      <c r="A1048" s="125"/>
    </row>
    <row r="1049" spans="1:1">
      <c r="A1049" s="125"/>
    </row>
    <row r="1050" spans="1:1">
      <c r="A1050" s="125"/>
    </row>
    <row r="1051" spans="1:1">
      <c r="A1051" s="125"/>
    </row>
    <row r="1052" spans="1:1">
      <c r="A1052" s="125"/>
    </row>
    <row r="1053" spans="1:1">
      <c r="A1053" s="125"/>
    </row>
    <row r="1054" spans="1:1">
      <c r="A1054" s="125"/>
    </row>
    <row r="1055" spans="1:1">
      <c r="A1055" s="125"/>
    </row>
    <row r="1056" spans="1:1">
      <c r="A1056" s="125"/>
    </row>
    <row r="1057" spans="1:1">
      <c r="A1057" s="125"/>
    </row>
    <row r="1058" spans="1:1">
      <c r="A1058" s="125"/>
    </row>
    <row r="1059" spans="1:1">
      <c r="A1059" s="125"/>
    </row>
    <row r="1060" spans="1:1">
      <c r="A1060" s="125"/>
    </row>
    <row r="1061" spans="1:1">
      <c r="A1061" s="125"/>
    </row>
    <row r="1062" spans="1:1">
      <c r="A1062" s="125"/>
    </row>
    <row r="1063" spans="1:1">
      <c r="A1063" s="125"/>
    </row>
    <row r="1064" spans="1:1">
      <c r="A1064" s="125"/>
    </row>
    <row r="1065" spans="1:1">
      <c r="A1065" s="125"/>
    </row>
    <row r="1066" spans="1:1">
      <c r="A1066" s="125"/>
    </row>
    <row r="1067" spans="1:1">
      <c r="A1067" s="125"/>
    </row>
    <row r="1068" spans="1:1">
      <c r="A1068" s="125"/>
    </row>
    <row r="1069" spans="1:1">
      <c r="A1069" s="125"/>
    </row>
    <row r="1070" spans="1:1">
      <c r="A1070" s="125"/>
    </row>
    <row r="1071" spans="1:1">
      <c r="A1071" s="125"/>
    </row>
    <row r="1072" spans="1:1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11" activePane="bottomLeft" state="frozen"/>
      <selection pane="bottomLeft" activeCell="E524" sqref="E524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232"/>
      <c r="B521" s="333"/>
    </row>
    <row r="522" spans="1:2" ht="15.75">
      <c r="A522" s="232"/>
      <c r="B522" s="333"/>
    </row>
    <row r="523" spans="1:2" ht="15.75">
      <c r="A523" s="232"/>
      <c r="B523" s="333"/>
    </row>
    <row r="524" spans="1:2" ht="15.75">
      <c r="A524" s="232"/>
      <c r="B524" s="333"/>
    </row>
    <row r="525" spans="1:2" ht="15.75">
      <c r="A525" s="232"/>
      <c r="B525" s="333"/>
    </row>
    <row r="526" spans="1:2" ht="15.75">
      <c r="A526" s="232"/>
      <c r="B526" s="333"/>
    </row>
    <row r="527" spans="1:2" ht="15.75">
      <c r="A527" s="232"/>
      <c r="B527" s="333"/>
    </row>
    <row r="528" spans="1:2" ht="15.75">
      <c r="A528" s="232"/>
      <c r="B528" s="333"/>
    </row>
    <row r="529" spans="1:2" ht="15.75">
      <c r="A529" s="232"/>
      <c r="B529" s="333"/>
    </row>
    <row r="530" spans="1:2" ht="15.75">
      <c r="A530" s="232"/>
      <c r="B530" s="333"/>
    </row>
    <row r="531" spans="1:2" ht="15.75">
      <c r="A531" s="232"/>
      <c r="B531" s="333"/>
    </row>
    <row r="532" spans="1:2" ht="15.75">
      <c r="A532" s="232"/>
      <c r="B532" s="333"/>
    </row>
    <row r="533" spans="1:2" ht="15.75">
      <c r="A533" s="232"/>
      <c r="B533" s="333"/>
    </row>
    <row r="534" spans="1:2" ht="15.75">
      <c r="A534" s="232"/>
      <c r="B534" s="333"/>
    </row>
    <row r="535" spans="1:2" ht="15.75">
      <c r="A535" s="232"/>
      <c r="B535" s="333"/>
    </row>
    <row r="536" spans="1:2" ht="15.75">
      <c r="A536" s="232"/>
      <c r="B536" s="333"/>
    </row>
    <row r="537" spans="1:2" ht="15.75">
      <c r="A537" s="232"/>
      <c r="B537" s="333"/>
    </row>
    <row r="538" spans="1:2" ht="15.75">
      <c r="A538" s="232"/>
      <c r="B538" s="333"/>
    </row>
    <row r="539" spans="1:2" ht="15.75">
      <c r="A539" s="232"/>
      <c r="B539" s="333"/>
    </row>
    <row r="540" spans="1:2" ht="15.75">
      <c r="A540" s="232"/>
      <c r="B540" s="333"/>
    </row>
    <row r="541" spans="1:2" ht="15.75">
      <c r="A541" s="232"/>
      <c r="B541" s="333"/>
    </row>
    <row r="542" spans="1:2" ht="15.75">
      <c r="A542" s="232"/>
      <c r="B542" s="333"/>
    </row>
    <row r="543" spans="1:2" ht="15.75">
      <c r="A543" s="232"/>
      <c r="B543" s="333"/>
    </row>
    <row r="544" spans="1:2" ht="15.75">
      <c r="A544" s="232"/>
      <c r="B544" s="333"/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8"/>
  <sheetViews>
    <sheetView workbookViewId="0">
      <pane ySplit="3" topLeftCell="A362" activePane="bottomLeft" state="frozen"/>
      <selection pane="bottomLeft" activeCell="G373" sqref="G373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06" t="s">
        <v>1017</v>
      </c>
      <c r="B1" s="407"/>
      <c r="C1" s="407"/>
      <c r="D1" s="407"/>
      <c r="E1" s="407"/>
      <c r="F1" s="407"/>
      <c r="G1" s="407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/>
      <c r="B377" s="310"/>
    </row>
    <row r="378" spans="1:2">
      <c r="A378" s="307"/>
      <c r="B378" s="310"/>
    </row>
    <row r="379" spans="1:2">
      <c r="A379" s="307"/>
      <c r="B379" s="310"/>
    </row>
    <row r="380" spans="1:2">
      <c r="A380" s="307"/>
      <c r="B380" s="310"/>
    </row>
    <row r="381" spans="1:2">
      <c r="A381" s="307"/>
      <c r="B381" s="310"/>
    </row>
    <row r="382" spans="1:2">
      <c r="A382" s="307"/>
      <c r="B382" s="310"/>
    </row>
    <row r="383" spans="1:2">
      <c r="A383" s="307"/>
      <c r="B383" s="310"/>
    </row>
    <row r="384" spans="1:2">
      <c r="A384" s="307"/>
      <c r="B384" s="310"/>
    </row>
    <row r="385" spans="1:2">
      <c r="A385" s="307"/>
      <c r="B385" s="310"/>
    </row>
    <row r="386" spans="1:2">
      <c r="A386" s="307"/>
      <c r="B386" s="310"/>
    </row>
    <row r="387" spans="1:2">
      <c r="A387" s="307"/>
      <c r="B387" s="310"/>
    </row>
    <row r="388" spans="1:2">
      <c r="A388" s="307"/>
      <c r="B388" s="310"/>
    </row>
    <row r="389" spans="1:2">
      <c r="A389" s="307"/>
      <c r="B389" s="310"/>
    </row>
    <row r="390" spans="1:2">
      <c r="A390" s="307"/>
      <c r="B390" s="310"/>
    </row>
    <row r="391" spans="1:2">
      <c r="A391" s="307"/>
      <c r="B391" s="310"/>
    </row>
    <row r="392" spans="1:2">
      <c r="A392" s="307"/>
      <c r="B392" s="310"/>
    </row>
    <row r="393" spans="1:2">
      <c r="A393" s="307"/>
      <c r="B393" s="310"/>
    </row>
    <row r="394" spans="1:2">
      <c r="A394" s="307"/>
      <c r="B394" s="310"/>
    </row>
    <row r="395" spans="1:2">
      <c r="A395" s="307"/>
      <c r="B395" s="310"/>
    </row>
    <row r="396" spans="1:2">
      <c r="A396" s="307"/>
      <c r="B396" s="310"/>
    </row>
    <row r="397" spans="1:2">
      <c r="A397" s="307"/>
      <c r="B397" s="310"/>
    </row>
    <row r="398" spans="1:2">
      <c r="A398" s="307"/>
      <c r="B398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50" activePane="bottomLeft" state="frozen"/>
      <selection pane="bottomLeft" activeCell="J1257" sqref="J1257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396" t="s">
        <v>749</v>
      </c>
      <c r="B1" s="396"/>
      <c r="C1" s="396"/>
      <c r="D1" s="396"/>
      <c r="E1" s="396"/>
      <c r="F1" s="396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397" t="s">
        <v>750</v>
      </c>
      <c r="C3" s="398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6489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53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53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54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/>
      <c r="B1254" s="47" t="str">
        <f t="shared" si="55"/>
        <v/>
      </c>
      <c r="C1254" s="343"/>
      <c r="D1254" s="47"/>
      <c r="E1254" s="385"/>
      <c r="F1254" s="47"/>
    </row>
    <row r="1255" spans="1:7">
      <c r="A1255" s="46"/>
      <c r="B1255" s="47"/>
      <c r="C1255" s="267"/>
      <c r="D1255" s="47"/>
      <c r="E1255" s="267"/>
      <c r="F1255" s="47"/>
    </row>
    <row r="1256" spans="1:7">
      <c r="A1256" s="46"/>
      <c r="B1256" s="47"/>
      <c r="C1256" s="267"/>
      <c r="D1256" s="47"/>
      <c r="E1256" s="267"/>
      <c r="F1256" s="47"/>
    </row>
    <row r="1257" spans="1:7">
      <c r="A1257" s="46"/>
      <c r="B1257" s="47"/>
      <c r="C1257" s="267"/>
      <c r="D1257" s="47"/>
      <c r="E1257" s="267"/>
      <c r="F1257" s="47"/>
    </row>
    <row r="1258" spans="1:7">
      <c r="A1258" s="46"/>
      <c r="B1258" s="47"/>
      <c r="C1258" s="267"/>
      <c r="D1258" s="47"/>
      <c r="E1258" s="267"/>
      <c r="F1258" s="47"/>
    </row>
    <row r="1259" spans="1:7">
      <c r="A1259" s="46"/>
      <c r="B1259" s="47"/>
      <c r="C1259" s="267"/>
      <c r="D1259" s="47"/>
      <c r="E1259" s="267"/>
      <c r="F1259" s="47"/>
    </row>
    <row r="1260" spans="1:7">
      <c r="A1260" s="46"/>
      <c r="B1260" s="47"/>
      <c r="C1260" s="267"/>
      <c r="D1260" s="47"/>
      <c r="E1260" s="267"/>
      <c r="F1260" s="47"/>
    </row>
    <row r="1261" spans="1:7">
      <c r="A1261" s="46"/>
      <c r="B1261" s="47"/>
      <c r="C1261" s="267"/>
      <c r="D1261" s="47"/>
      <c r="E1261" s="267"/>
      <c r="F1261" s="47"/>
    </row>
    <row r="1262" spans="1:7">
      <c r="A1262" s="46"/>
      <c r="B1262" s="47"/>
      <c r="C1262" s="267"/>
      <c r="D1262" s="47"/>
      <c r="E1262" s="267"/>
      <c r="F1262" s="47"/>
    </row>
    <row r="1263" spans="1:7">
      <c r="A1263" s="46"/>
      <c r="B1263" s="47"/>
      <c r="C1263" s="267"/>
      <c r="D1263" s="47"/>
      <c r="E1263" s="267"/>
      <c r="F1263" s="47"/>
    </row>
    <row r="1264" spans="1:7">
      <c r="A1264" s="46"/>
      <c r="B1264" s="47"/>
      <c r="C1264" s="267"/>
      <c r="D1264" s="47"/>
      <c r="E1264" s="267"/>
      <c r="F1264" s="47"/>
    </row>
    <row r="1265" spans="1:6">
      <c r="A1265" s="46"/>
      <c r="B1265" s="47"/>
      <c r="C1265" s="267"/>
      <c r="D1265" s="47"/>
      <c r="E1265" s="267"/>
      <c r="F1265" s="47"/>
    </row>
    <row r="1266" spans="1:6">
      <c r="A1266" s="46"/>
      <c r="B1266" s="47"/>
      <c r="C1266" s="267"/>
      <c r="D1266" s="47"/>
      <c r="E1266" s="267"/>
      <c r="F1266" s="47"/>
    </row>
    <row r="1267" spans="1:6">
      <c r="A1267" s="46"/>
      <c r="B1267" s="47"/>
      <c r="C1267" s="267"/>
      <c r="D1267" s="47"/>
      <c r="E1267" s="267"/>
      <c r="F1267" s="47"/>
    </row>
    <row r="1268" spans="1:6">
      <c r="A1268" s="46"/>
      <c r="B1268" s="47"/>
      <c r="C1268" s="267"/>
      <c r="D1268" s="47"/>
      <c r="E1268" s="267"/>
      <c r="F1268" s="47"/>
    </row>
    <row r="1269" spans="1:6">
      <c r="A1269" s="46"/>
      <c r="B1269" s="47"/>
      <c r="C1269" s="267"/>
      <c r="D1269" s="47"/>
      <c r="E1269" s="267"/>
      <c r="F1269" s="47"/>
    </row>
    <row r="1270" spans="1:6">
      <c r="A1270" s="46"/>
      <c r="B1270" s="47"/>
      <c r="C1270" s="267"/>
      <c r="D1270" s="47"/>
      <c r="E1270" s="267"/>
      <c r="F1270" s="47"/>
    </row>
    <row r="1271" spans="1:6">
      <c r="A1271" s="46"/>
      <c r="B1271" s="47"/>
      <c r="C1271" s="267"/>
      <c r="D1271" s="47"/>
      <c r="E1271" s="267"/>
      <c r="F1271" s="47"/>
    </row>
    <row r="1272" spans="1:6">
      <c r="A1272" s="46"/>
      <c r="B1272" s="47"/>
      <c r="C1272" s="267"/>
      <c r="D1272" s="47"/>
      <c r="E1272" s="267"/>
      <c r="F1272" s="47"/>
    </row>
    <row r="1273" spans="1:6">
      <c r="A1273" s="46"/>
      <c r="B1273" s="47"/>
      <c r="C1273" s="267"/>
      <c r="D1273" s="47"/>
      <c r="E1273" s="267"/>
      <c r="F1273" s="47"/>
    </row>
    <row r="1274" spans="1:6">
      <c r="A1274" s="46"/>
      <c r="B1274" s="47"/>
      <c r="C1274" s="267"/>
      <c r="D1274" s="47"/>
      <c r="E1274" s="267"/>
      <c r="F1274" s="47"/>
    </row>
    <row r="1275" spans="1:6">
      <c r="A1275" s="46"/>
      <c r="B1275" s="47"/>
      <c r="C1275" s="267"/>
      <c r="D1275" s="47"/>
      <c r="E1275" s="267"/>
      <c r="F1275" s="47"/>
    </row>
    <row r="1276" spans="1:6">
      <c r="A1276" s="46"/>
      <c r="B1276" s="47"/>
      <c r="C1276" s="267"/>
      <c r="D1276" s="47"/>
      <c r="E1276" s="267"/>
      <c r="F1276" s="47"/>
    </row>
    <row r="1277" spans="1:6">
      <c r="A1277" s="46"/>
      <c r="B1277" s="47"/>
      <c r="C1277" s="267"/>
      <c r="D1277" s="47"/>
      <c r="E1277" s="267"/>
      <c r="F1277" s="47"/>
    </row>
    <row r="1278" spans="1:6">
      <c r="A1278" s="46"/>
      <c r="B1278" s="47"/>
      <c r="C1278" s="267"/>
      <c r="D1278" s="47"/>
      <c r="E1278" s="267"/>
      <c r="F1278" s="47"/>
    </row>
    <row r="1279" spans="1:6">
      <c r="A1279" s="46"/>
      <c r="B1279" s="47"/>
      <c r="C1279" s="267"/>
      <c r="D1279" s="47"/>
      <c r="E1279" s="267"/>
      <c r="F1279" s="47"/>
    </row>
    <row r="1280" spans="1:6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43" activePane="bottomLeft" state="frozen"/>
      <selection pane="bottomLeft" activeCell="E1255" sqref="E1255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399" t="s">
        <v>749</v>
      </c>
      <c r="B1" s="399"/>
      <c r="C1" s="399"/>
      <c r="D1" s="399"/>
      <c r="E1" s="399"/>
      <c r="F1" s="399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397" t="s">
        <v>659</v>
      </c>
      <c r="C3" s="398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50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>+IF(F1247=0,"",C1247/F1247)</f>
        <v>2475.7618493941013</v>
      </c>
      <c r="C1247" s="47">
        <v>16800</v>
      </c>
      <c r="D1247" s="47">
        <f>+B1247/1.17</f>
        <v>2116.0357687129072</v>
      </c>
      <c r="E1247" s="47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>+IF(F1248=0,"",C1248/F1248)</f>
        <v>2502.7726432532345</v>
      </c>
      <c r="C1248" s="47">
        <v>16925</v>
      </c>
      <c r="D1248" s="47">
        <f>+B1248/1.17</f>
        <v>2139.1219173104569</v>
      </c>
      <c r="E1248" s="47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>+IF(F1249=0,"",C1249/F1249)</f>
        <v>2485.2434063616329</v>
      </c>
      <c r="C1249" s="47">
        <v>16850</v>
      </c>
      <c r="D1249" s="47">
        <f>+B1249/1.17</f>
        <v>2124.1396635569513</v>
      </c>
      <c r="E1249" s="47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>+IF(F1250=0,"",C1250/F1250)</f>
        <v>2505.540525626609</v>
      </c>
      <c r="C1250" s="47">
        <v>16800</v>
      </c>
      <c r="D1250" s="47">
        <f>+B1250/1.17</f>
        <v>2141.4876287406914</v>
      </c>
      <c r="E1250" s="47">
        <v>2025</v>
      </c>
      <c r="F1250" s="170">
        <f>USD_CNY!B1038</f>
        <v>6.7051400000000001</v>
      </c>
      <c r="G1250" s="162">
        <f>+C1249-C1248</f>
        <v>-75</v>
      </c>
    </row>
    <row r="1251" spans="1:7">
      <c r="A1251" s="225">
        <v>43521</v>
      </c>
      <c r="B1251" s="47">
        <f>+IF(F1251=0,"",C1251/F1251)</f>
        <v>2557.8010688916047</v>
      </c>
      <c r="C1251" s="47">
        <v>17100</v>
      </c>
      <c r="D1251" s="47">
        <f>+B1251/1.17</f>
        <v>2186.1547597364142</v>
      </c>
      <c r="E1251" s="47">
        <v>2059</v>
      </c>
      <c r="F1251" s="170">
        <f>USD_CNY!B1039</f>
        <v>6.6854300000000002</v>
      </c>
      <c r="G1251" s="162">
        <f>+C1250-C1249</f>
        <v>-50</v>
      </c>
    </row>
    <row r="1252" spans="1:7">
      <c r="A1252" s="201"/>
      <c r="B1252" s="47"/>
      <c r="C1252" s="47"/>
      <c r="D1252" s="47"/>
      <c r="E1252" s="47"/>
      <c r="F1252" s="62"/>
    </row>
    <row r="1253" spans="1:7">
      <c r="A1253" s="201"/>
      <c r="B1253" s="47"/>
      <c r="C1253" s="47"/>
      <c r="D1253" s="47"/>
      <c r="E1253" s="47"/>
      <c r="F1253" s="62"/>
    </row>
    <row r="1254" spans="1:7">
      <c r="A1254" s="201"/>
      <c r="B1254" s="47"/>
      <c r="C1254" s="47"/>
      <c r="D1254" s="47"/>
      <c r="E1254" s="47"/>
      <c r="F1254" s="62"/>
    </row>
    <row r="1255" spans="1:7">
      <c r="A1255" s="201"/>
      <c r="B1255" s="47"/>
      <c r="C1255" s="47"/>
      <c r="D1255" s="47"/>
      <c r="E1255" s="47"/>
      <c r="F1255" s="62"/>
    </row>
    <row r="1256" spans="1:7">
      <c r="A1256" s="201"/>
      <c r="B1256" s="47"/>
      <c r="C1256" s="47"/>
      <c r="D1256" s="47"/>
      <c r="E1256" s="47"/>
      <c r="F1256" s="62"/>
    </row>
    <row r="1257" spans="1:7">
      <c r="A1257" s="201"/>
      <c r="B1257" s="47"/>
      <c r="C1257" s="47"/>
      <c r="D1257" s="47"/>
      <c r="E1257" s="47"/>
      <c r="F1257" s="62"/>
    </row>
    <row r="1258" spans="1:7">
      <c r="A1258" s="201"/>
      <c r="B1258" s="47"/>
      <c r="C1258" s="47"/>
      <c r="D1258" s="47"/>
      <c r="E1258" s="47"/>
      <c r="F1258" s="62"/>
    </row>
    <row r="1259" spans="1:7">
      <c r="A1259" s="201"/>
      <c r="B1259" s="47"/>
      <c r="C1259" s="47"/>
      <c r="D1259" s="47"/>
      <c r="E1259" s="47"/>
      <c r="F1259" s="62"/>
    </row>
    <row r="1260" spans="1:7">
      <c r="A1260" s="201"/>
      <c r="B1260" s="47"/>
      <c r="C1260" s="47"/>
      <c r="D1260" s="47"/>
      <c r="E1260" s="47"/>
      <c r="F1260" s="62"/>
    </row>
    <row r="1261" spans="1:7">
      <c r="A1261" s="201"/>
      <c r="B1261" s="47"/>
      <c r="C1261" s="47"/>
      <c r="D1261" s="47"/>
      <c r="E1261" s="47"/>
      <c r="F1261" s="62"/>
    </row>
    <row r="1262" spans="1:7">
      <c r="A1262" s="201"/>
      <c r="B1262" s="47"/>
      <c r="C1262" s="47"/>
      <c r="D1262" s="47"/>
      <c r="E1262" s="47"/>
      <c r="F1262" s="62"/>
    </row>
    <row r="1263" spans="1:7">
      <c r="A1263" s="201"/>
      <c r="B1263" s="47"/>
      <c r="C1263" s="47"/>
      <c r="D1263" s="47"/>
      <c r="E1263" s="47"/>
      <c r="F1263" s="62"/>
    </row>
    <row r="1264" spans="1:7">
      <c r="A1264" s="201"/>
      <c r="B1264" s="47"/>
      <c r="C1264" s="47"/>
      <c r="D1264" s="47"/>
      <c r="E1264" s="47"/>
      <c r="F1264" s="62"/>
    </row>
    <row r="1265" spans="1:6">
      <c r="A1265" s="201"/>
      <c r="B1265" s="47"/>
      <c r="C1265" s="47"/>
      <c r="D1265" s="47"/>
      <c r="E1265" s="47"/>
      <c r="F1265" s="62"/>
    </row>
    <row r="1266" spans="1:6">
      <c r="A1266" s="201"/>
      <c r="B1266" s="47"/>
      <c r="C1266" s="47"/>
      <c r="D1266" s="47"/>
      <c r="E1266" s="47"/>
      <c r="F1266" s="62"/>
    </row>
    <row r="1267" spans="1:6">
      <c r="A1267" s="201"/>
      <c r="B1267" s="47"/>
      <c r="C1267" s="47"/>
      <c r="D1267" s="47"/>
      <c r="E1267" s="47"/>
      <c r="F1267" s="62"/>
    </row>
    <row r="1268" spans="1:6">
      <c r="A1268" s="201"/>
      <c r="B1268" s="47"/>
      <c r="C1268" s="47"/>
      <c r="D1268" s="47"/>
      <c r="E1268" s="47"/>
      <c r="F1268" s="62"/>
    </row>
    <row r="1269" spans="1:6">
      <c r="A1269" s="201"/>
      <c r="B1269" s="47"/>
      <c r="C1269" s="47"/>
      <c r="D1269" s="47"/>
      <c r="E1269" s="47"/>
      <c r="F1269" s="62"/>
    </row>
    <row r="1270" spans="1:6">
      <c r="A1270" s="201"/>
      <c r="B1270" s="47"/>
      <c r="C1270" s="47"/>
      <c r="D1270" s="47"/>
      <c r="E1270" s="47"/>
      <c r="F1270" s="62"/>
    </row>
    <row r="1271" spans="1:6">
      <c r="A1271" s="201"/>
      <c r="B1271" s="47"/>
      <c r="C1271" s="47"/>
      <c r="D1271" s="47"/>
      <c r="E1271" s="47"/>
      <c r="F1271" s="62"/>
    </row>
    <row r="1272" spans="1:6">
      <c r="A1272" s="201"/>
      <c r="B1272" s="47"/>
      <c r="C1272" s="47"/>
      <c r="D1272" s="47"/>
      <c r="E1272" s="47"/>
      <c r="F1272" s="62"/>
    </row>
    <row r="1273" spans="1:6">
      <c r="A1273" s="201"/>
      <c r="B1273" s="47"/>
      <c r="C1273" s="47"/>
      <c r="D1273" s="47"/>
      <c r="E1273" s="47"/>
      <c r="F1273" s="62"/>
    </row>
    <row r="1274" spans="1:6">
      <c r="A1274" s="201"/>
      <c r="B1274" s="47"/>
      <c r="C1274" s="47"/>
      <c r="D1274" s="47"/>
      <c r="E1274" s="47"/>
      <c r="F1274" s="62"/>
    </row>
    <row r="1275" spans="1:6">
      <c r="A1275" s="201"/>
      <c r="B1275" s="47"/>
      <c r="C1275" s="47"/>
      <c r="D1275" s="47"/>
      <c r="E1275" s="47"/>
      <c r="F1275" s="62"/>
    </row>
    <row r="1276" spans="1:6">
      <c r="A1276" s="201"/>
      <c r="B1276" s="47"/>
      <c r="C1276" s="47"/>
      <c r="D1276" s="47"/>
      <c r="E1276" s="47"/>
      <c r="F1276" s="62"/>
    </row>
    <row r="1277" spans="1:6">
      <c r="A1277" s="201"/>
      <c r="B1277" s="47"/>
      <c r="C1277" s="47"/>
      <c r="D1277" s="47"/>
      <c r="E1277" s="47"/>
      <c r="F1277" s="62"/>
    </row>
    <row r="1278" spans="1:6">
      <c r="A1278" s="201"/>
      <c r="B1278" s="47"/>
      <c r="C1278" s="47"/>
      <c r="D1278" s="47"/>
      <c r="E1278" s="47"/>
      <c r="F1278" s="62"/>
    </row>
    <row r="1279" spans="1:6">
      <c r="A1279" s="201"/>
      <c r="B1279" s="47"/>
      <c r="C1279" s="47"/>
      <c r="D1279" s="47"/>
      <c r="E1279" s="47"/>
      <c r="F1279" s="62"/>
    </row>
    <row r="1280" spans="1:6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38" activePane="bottomLeft" state="frozen"/>
      <selection pane="bottomLeft" activeCell="M1249" sqref="M1249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0" t="s">
        <v>749</v>
      </c>
      <c r="B1" s="400"/>
      <c r="C1" s="400"/>
      <c r="D1" s="400"/>
      <c r="E1" s="400"/>
      <c r="F1" s="400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1" t="s">
        <v>752</v>
      </c>
      <c r="C3" s="402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52" si="40">+IF(F1204=0,"",C1204/F1204)</f>
        <v>502.68342758347438</v>
      </c>
      <c r="C1204" s="257">
        <v>3489</v>
      </c>
      <c r="D1204" s="20">
        <f t="shared" ref="D1204:D1252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52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257">
        <v>3676</v>
      </c>
      <c r="D1247" s="20">
        <f t="shared" si="41"/>
        <v>463.56622327868916</v>
      </c>
      <c r="E1247" s="20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257">
        <v>3666</v>
      </c>
      <c r="D1248" s="20">
        <f t="shared" si="41"/>
        <v>461.74923381556653</v>
      </c>
      <c r="E1248" s="20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257">
        <v>3701</v>
      </c>
      <c r="D1249" s="20">
        <f t="shared" si="41"/>
        <v>467.76308513831623</v>
      </c>
      <c r="E1249" s="20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257">
        <v>3706</v>
      </c>
      <c r="D1250" s="20">
        <f t="shared" si="41"/>
        <v>467.18466428142801</v>
      </c>
      <c r="E1250" s="20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257">
        <v>3716</v>
      </c>
      <c r="D1251" s="20">
        <f t="shared" si="41"/>
        <v>473.67666835716722</v>
      </c>
      <c r="E1251" s="20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257">
        <v>3701</v>
      </c>
      <c r="D1252" s="20">
        <f t="shared" si="41"/>
        <v>473.15548337920876</v>
      </c>
      <c r="E1252" s="20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4"/>
      <c r="B1253" s="20"/>
      <c r="C1253" s="257"/>
      <c r="D1253" s="20"/>
      <c r="E1253" s="20"/>
      <c r="F1253" s="58"/>
    </row>
    <row r="1254" spans="1:7">
      <c r="A1254" s="224"/>
      <c r="B1254" s="20"/>
      <c r="C1254" s="257"/>
      <c r="D1254" s="20"/>
      <c r="E1254" s="20"/>
      <c r="F1254" s="58"/>
    </row>
    <row r="1255" spans="1:7">
      <c r="A1255" s="224"/>
      <c r="B1255" s="20"/>
      <c r="C1255" s="257"/>
      <c r="D1255" s="20"/>
      <c r="E1255" s="20"/>
      <c r="F1255" s="58"/>
    </row>
    <row r="1256" spans="1:7">
      <c r="A1256" s="224"/>
      <c r="B1256" s="20"/>
      <c r="C1256" s="257"/>
      <c r="D1256" s="20"/>
      <c r="E1256" s="20"/>
      <c r="F1256" s="58"/>
    </row>
    <row r="1257" spans="1:7">
      <c r="A1257" s="224"/>
      <c r="B1257" s="20"/>
      <c r="C1257" s="257"/>
      <c r="D1257" s="20"/>
      <c r="E1257" s="20"/>
      <c r="F1257" s="58"/>
    </row>
    <row r="1258" spans="1:7">
      <c r="A1258" s="224"/>
      <c r="B1258" s="20"/>
      <c r="C1258" s="257"/>
      <c r="D1258" s="20"/>
      <c r="E1258" s="20"/>
      <c r="F1258" s="58"/>
    </row>
    <row r="1259" spans="1:7">
      <c r="A1259" s="224"/>
      <c r="B1259" s="20"/>
      <c r="C1259" s="257"/>
      <c r="D1259" s="20"/>
      <c r="E1259" s="20"/>
      <c r="F1259" s="58"/>
    </row>
    <row r="1260" spans="1:7">
      <c r="A1260" s="224"/>
      <c r="B1260" s="20"/>
      <c r="C1260" s="257"/>
      <c r="D1260" s="20"/>
      <c r="E1260" s="20"/>
      <c r="F1260" s="58"/>
    </row>
    <row r="1261" spans="1:7">
      <c r="A1261" s="224"/>
      <c r="B1261" s="20"/>
      <c r="C1261" s="257"/>
      <c r="D1261" s="20"/>
      <c r="E1261" s="20"/>
      <c r="F1261" s="58"/>
    </row>
    <row r="1262" spans="1:7">
      <c r="A1262" s="224"/>
      <c r="B1262" s="20"/>
      <c r="C1262" s="257"/>
      <c r="D1262" s="20"/>
      <c r="E1262" s="20"/>
      <c r="F1262" s="58"/>
    </row>
    <row r="1263" spans="1:7">
      <c r="A1263" s="224"/>
      <c r="B1263" s="20"/>
      <c r="C1263" s="257"/>
      <c r="D1263" s="20"/>
      <c r="E1263" s="20"/>
      <c r="F1263" s="58"/>
    </row>
    <row r="1264" spans="1:7">
      <c r="A1264" s="224"/>
      <c r="B1264" s="20"/>
      <c r="C1264" s="257"/>
      <c r="D1264" s="20"/>
      <c r="E1264" s="20"/>
      <c r="F1264" s="58"/>
    </row>
    <row r="1265" spans="1:6">
      <c r="A1265" s="224"/>
      <c r="B1265" s="20"/>
      <c r="C1265" s="257"/>
      <c r="D1265" s="20"/>
      <c r="E1265" s="20"/>
      <c r="F1265" s="58"/>
    </row>
    <row r="1266" spans="1:6">
      <c r="A1266" s="224"/>
      <c r="B1266" s="20"/>
      <c r="C1266" s="257"/>
      <c r="D1266" s="20"/>
      <c r="E1266" s="20"/>
      <c r="F1266" s="58"/>
    </row>
    <row r="1267" spans="1:6">
      <c r="A1267" s="224"/>
      <c r="B1267" s="20"/>
      <c r="C1267" s="257"/>
      <c r="D1267" s="20"/>
      <c r="E1267" s="20"/>
      <c r="F1267" s="58"/>
    </row>
    <row r="1268" spans="1:6">
      <c r="A1268" s="224"/>
      <c r="B1268" s="20"/>
      <c r="C1268" s="257"/>
      <c r="D1268" s="20"/>
      <c r="E1268" s="20"/>
      <c r="F1268" s="58"/>
    </row>
    <row r="1269" spans="1:6">
      <c r="A1269" s="224"/>
      <c r="B1269" s="20"/>
      <c r="C1269" s="257"/>
      <c r="D1269" s="20"/>
      <c r="E1269" s="20"/>
      <c r="F1269" s="58"/>
    </row>
    <row r="1270" spans="1:6">
      <c r="A1270" s="224"/>
      <c r="B1270" s="20"/>
      <c r="C1270" s="257"/>
      <c r="D1270" s="20"/>
      <c r="E1270" s="20"/>
      <c r="F1270" s="58"/>
    </row>
    <row r="1271" spans="1:6">
      <c r="A1271" s="224"/>
      <c r="B1271" s="20"/>
      <c r="C1271" s="257"/>
      <c r="D1271" s="20"/>
      <c r="E1271" s="20"/>
      <c r="F1271" s="58"/>
    </row>
    <row r="1272" spans="1:6">
      <c r="A1272" s="224"/>
      <c r="B1272" s="20"/>
      <c r="C1272" s="257"/>
      <c r="D1272" s="20"/>
      <c r="E1272" s="20"/>
      <c r="F1272" s="58"/>
    </row>
    <row r="1273" spans="1:6">
      <c r="A1273" s="224"/>
      <c r="B1273" s="20"/>
      <c r="C1273" s="257"/>
      <c r="D1273" s="20"/>
      <c r="E1273" s="20"/>
      <c r="F1273" s="58"/>
    </row>
    <row r="1274" spans="1:6">
      <c r="A1274" s="224"/>
      <c r="B1274" s="20"/>
      <c r="C1274" s="257"/>
      <c r="D1274" s="20"/>
      <c r="E1274" s="20"/>
      <c r="F1274" s="58"/>
    </row>
    <row r="1275" spans="1:6">
      <c r="A1275" s="224"/>
      <c r="B1275" s="20"/>
      <c r="C1275" s="257"/>
      <c r="D1275" s="20"/>
      <c r="E1275" s="20"/>
      <c r="F1275" s="58"/>
    </row>
    <row r="1276" spans="1:6">
      <c r="A1276" s="224"/>
      <c r="B1276" s="20"/>
      <c r="C1276" s="257"/>
      <c r="D1276" s="20"/>
      <c r="E1276" s="20"/>
      <c r="F1276" s="58"/>
    </row>
    <row r="1277" spans="1:6">
      <c r="A1277" s="224"/>
      <c r="B1277" s="20"/>
      <c r="C1277" s="257"/>
      <c r="D1277" s="20"/>
      <c r="E1277" s="20"/>
      <c r="F1277" s="58"/>
    </row>
    <row r="1278" spans="1:6">
      <c r="A1278" s="224"/>
      <c r="B1278" s="20"/>
      <c r="C1278" s="257"/>
      <c r="D1278" s="20"/>
      <c r="E1278" s="20"/>
      <c r="F1278" s="58"/>
    </row>
    <row r="1279" spans="1:6">
      <c r="A1279" s="224"/>
      <c r="B1279" s="20"/>
      <c r="C1279" s="257"/>
      <c r="D1279" s="20"/>
      <c r="E1279" s="20"/>
      <c r="F1279" s="58"/>
    </row>
    <row r="1280" spans="1:6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49"/>
  <sheetViews>
    <sheetView zoomScale="85" zoomScaleNormal="85" workbookViewId="0">
      <pane ySplit="4" topLeftCell="A1232" activePane="bottomLeft" state="frozen"/>
      <selection pane="bottomLeft" activeCell="J1246" sqref="J1246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3" t="s">
        <v>749</v>
      </c>
      <c r="B1" s="403"/>
      <c r="C1" s="403"/>
      <c r="D1" s="403"/>
      <c r="E1" s="403"/>
      <c r="F1" s="403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2803.647595381261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49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49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49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258">
        <v>21540</v>
      </c>
      <c r="D1244" s="3">
        <f t="shared" si="38"/>
        <v>2716.3265640432437</v>
      </c>
      <c r="E1244" s="258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258">
        <v>21390</v>
      </c>
      <c r="D1245" s="3">
        <f t="shared" si="38"/>
        <v>2694.1669698076835</v>
      </c>
      <c r="E1245" s="258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258">
        <v>21620</v>
      </c>
      <c r="D1246" s="3">
        <f t="shared" si="38"/>
        <v>2732.5149691138604</v>
      </c>
      <c r="E1246" s="258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258">
        <v>21590</v>
      </c>
      <c r="D1247" s="3">
        <f t="shared" si="38"/>
        <v>2721.6721267771263</v>
      </c>
      <c r="E1247" s="258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258">
        <v>21810</v>
      </c>
      <c r="D1248" s="3">
        <f t="shared" si="38"/>
        <v>2780.1098323115762</v>
      </c>
      <c r="E1248" s="258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258">
        <v>21930</v>
      </c>
      <c r="D1249" s="3">
        <f t="shared" si="38"/>
        <v>2803.647595381261</v>
      </c>
      <c r="E1249" s="258">
        <v>2718</v>
      </c>
      <c r="F1249" s="170">
        <f>USD_CNY!B1039</f>
        <v>6.6854300000000002</v>
      </c>
      <c r="G1249" s="184">
        <f t="shared" si="50"/>
        <v>120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96"/>
  <sheetViews>
    <sheetView zoomScale="115" zoomScaleNormal="115" workbookViewId="0">
      <pane ySplit="5" topLeftCell="A783" activePane="bottomLeft" state="frozen"/>
      <selection pane="bottomLeft" activeCell="K791" sqref="K791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796" si="28">+IF(F731=0,"",C731/F731)</f>
        <v>14764.542141360806</v>
      </c>
      <c r="C731" s="288">
        <v>102900</v>
      </c>
      <c r="D731" s="110">
        <f t="shared" ref="D731:D796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796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290">
        <v>98825</v>
      </c>
      <c r="D790" s="106">
        <f t="shared" si="29"/>
        <v>12485.91063059591</v>
      </c>
      <c r="E790" s="384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290">
        <v>99200</v>
      </c>
      <c r="D791" s="106">
        <f t="shared" si="29"/>
        <v>12509.73050849999</v>
      </c>
      <c r="E791" s="384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2">
        <v>97750</v>
      </c>
      <c r="D792" s="106">
        <f t="shared" si="29"/>
        <v>12312.053356648017</v>
      </c>
      <c r="E792" s="384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2">
        <v>98950</v>
      </c>
      <c r="D793" s="106">
        <f t="shared" si="29"/>
        <v>12506.121933108994</v>
      </c>
      <c r="E793" s="384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2">
        <v>99600</v>
      </c>
      <c r="D794" s="106">
        <f t="shared" si="29"/>
        <v>12555.745429689754</v>
      </c>
      <c r="E794" s="384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2">
        <v>101900</v>
      </c>
      <c r="D795" s="106">
        <f t="shared" si="29"/>
        <v>12989.14222432598</v>
      </c>
      <c r="E795" s="384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2">
        <v>103325</v>
      </c>
      <c r="D796" s="106">
        <f t="shared" si="29"/>
        <v>13209.616406419007</v>
      </c>
      <c r="E796" s="290">
        <v>12930</v>
      </c>
      <c r="F796" s="177">
        <f>USD_CNY!B1039</f>
        <v>6.6854300000000002</v>
      </c>
      <c r="G796" s="106">
        <f t="shared" si="43"/>
        <v>1425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20"/>
  <sheetViews>
    <sheetView workbookViewId="0">
      <pane xSplit="1" ySplit="5" topLeftCell="B114" activePane="bottomRight" state="frozen"/>
      <selection pane="topRight" activeCell="B1" sqref="B1"/>
      <selection pane="bottomLeft" activeCell="A6" sqref="A6"/>
      <selection pane="bottomRight" activeCell="M122" sqref="M122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20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3">
        <v>2054.5</v>
      </c>
      <c r="D116" s="357">
        <f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3">
        <v>2054</v>
      </c>
      <c r="D117" s="357">
        <f>+IF(ISERROR(B117/1.17),0,B117/1.17)</f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3">
        <v>2056.5</v>
      </c>
      <c r="D118" s="357">
        <f>+IF(ISERROR(B118/1.17),0,B118/1.17)</f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3">
        <v>2133</v>
      </c>
      <c r="D119" s="357">
        <f>+IF(ISERROR(B119/1.17),0,B119/1.17)</f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" si="35">+IF(F120=0,"",C120/F120)</f>
        <v>321.89402925466277</v>
      </c>
      <c r="C120" s="371">
        <v>2152</v>
      </c>
      <c r="D120" s="357">
        <f>+IF(ISERROR(B120/1.17),0,B120/1.17)</f>
        <v>275.12310192706224</v>
      </c>
      <c r="E120" s="1" t="s">
        <v>1024</v>
      </c>
      <c r="F120" s="1">
        <f>USD_CNY!B1039</f>
        <v>6.6854300000000002</v>
      </c>
      <c r="G120" s="361">
        <f t="shared" si="34"/>
        <v>19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5"/>
  <sheetViews>
    <sheetView tabSelected="1" workbookViewId="0">
      <pane xSplit="1" ySplit="5" topLeftCell="B117" activePane="bottomRight" state="frozen"/>
      <selection pane="topRight" activeCell="B1" sqref="B1"/>
      <selection pane="bottomLeft" activeCell="A6" sqref="A6"/>
      <selection pane="bottomRight" activeCell="I120" sqref="I120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19" si="14">+IF(F54=0,"",C54/F54)</f>
        <v>672.94171664705709</v>
      </c>
      <c r="C54" s="335">
        <v>4690</v>
      </c>
      <c r="D54" s="358">
        <f t="shared" ref="D54:D119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/>
      <c r="B120" s="357"/>
      <c r="C120" s="335"/>
      <c r="D120" s="357"/>
      <c r="E120" s="371"/>
      <c r="F120" s="359"/>
      <c r="G120" s="361"/>
    </row>
    <row r="121" spans="1:7">
      <c r="A121" s="350"/>
      <c r="B121" s="357"/>
      <c r="C121" s="335"/>
      <c r="D121" s="357"/>
      <c r="E121" s="371"/>
      <c r="F121" s="359"/>
      <c r="G121" s="361"/>
    </row>
    <row r="122" spans="1:7">
      <c r="A122" s="350"/>
      <c r="B122" s="357"/>
      <c r="C122" s="335"/>
      <c r="D122" s="357"/>
      <c r="E122" s="371"/>
      <c r="F122" s="359"/>
      <c r="G122" s="361"/>
    </row>
    <row r="123" spans="1:7">
      <c r="A123" s="350"/>
      <c r="B123" s="357"/>
      <c r="C123" s="335"/>
      <c r="D123" s="357"/>
      <c r="E123" s="371"/>
      <c r="F123" s="359"/>
      <c r="G123" s="361"/>
    </row>
    <row r="124" spans="1:7">
      <c r="A124" s="350"/>
      <c r="B124" s="357"/>
      <c r="C124" s="335"/>
      <c r="D124" s="357"/>
      <c r="E124" s="371"/>
      <c r="F124" s="359"/>
      <c r="G124" s="361"/>
    </row>
    <row r="125" spans="1:7">
      <c r="A125" s="350"/>
      <c r="B125" s="357"/>
      <c r="C125" s="335"/>
      <c r="D125" s="357"/>
      <c r="E125" s="371"/>
      <c r="F125" s="359"/>
      <c r="G125" s="361"/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2019-02-25T03:44:55Z</dcterms:modified>
</cp:coreProperties>
</file>