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245" tabRatio="666" activeTab="7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18" i="16"/>
  <c r="D118"/>
  <c r="F118"/>
  <c r="D795" i="7"/>
  <c r="F795"/>
  <c r="G795"/>
  <c r="B795"/>
  <c r="B1248" i="5"/>
  <c r="D1248"/>
  <c r="F1248"/>
  <c r="G1248"/>
  <c r="D1251" i="4"/>
  <c r="F1251"/>
  <c r="G1251"/>
  <c r="B1250" i="3"/>
  <c r="D1250"/>
  <c r="F1250"/>
  <c r="G1250"/>
  <c r="B1252" i="2"/>
  <c r="D1252"/>
  <c r="F1252"/>
  <c r="G1252"/>
  <c r="B119" i="15"/>
  <c r="D119"/>
  <c r="G119"/>
  <c r="F119"/>
  <c r="B1251" i="4"/>
  <c r="B120" i="15"/>
  <c r="B117" i="16"/>
  <c r="D117" s="1"/>
  <c r="F117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B116" i="16"/>
  <c r="G116"/>
  <c r="G115"/>
  <c r="F116"/>
  <c r="D116"/>
  <c r="F793" i="7"/>
  <c r="B793" s="1"/>
  <c r="D793" s="1"/>
  <c r="G793"/>
  <c r="B1246" i="5"/>
  <c r="D1246" s="1"/>
  <c r="F1246"/>
  <c r="G1246"/>
  <c r="F1248" i="3"/>
  <c r="B1248" s="1"/>
  <c r="D1248" s="1"/>
  <c r="G1248"/>
  <c r="F1250" i="2"/>
  <c r="G1250"/>
  <c r="B117" i="15"/>
  <c r="D117" s="1"/>
  <c r="G117"/>
  <c r="F117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B1246" i="4"/>
  <c r="D1246" s="1"/>
  <c r="G1246"/>
  <c r="F1246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B1242" i="5"/>
  <c r="D1242" s="1"/>
  <c r="F1242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B1254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1119" i="2"/>
  <c r="D1097" i="3"/>
  <c r="D1113"/>
  <c r="B632" i="7"/>
  <c r="D632" s="1"/>
  <c r="B633"/>
  <c r="D633" s="1"/>
  <c r="B634"/>
  <c r="D634" s="1"/>
  <c r="B635"/>
  <c r="D635" s="1"/>
  <c r="B636"/>
  <c r="D636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G1050" i="5"/>
  <c r="G1051"/>
  <c r="G1052"/>
  <c r="B1052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B573"/>
  <c r="D573" s="1"/>
  <c r="B574"/>
  <c r="B575"/>
  <c r="B576"/>
  <c r="B577"/>
  <c r="D577" s="1"/>
  <c r="B578"/>
  <c r="D578" s="1"/>
  <c r="B579"/>
  <c r="D579" s="1"/>
  <c r="B580"/>
  <c r="D580" s="1"/>
  <c r="B581"/>
  <c r="D581" s="1"/>
  <c r="B582"/>
  <c r="B583"/>
  <c r="B584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B1026" i="4"/>
  <c r="D1026" s="1"/>
  <c r="B1025" i="3"/>
  <c r="D1025" s="1"/>
  <c r="B1026" i="2"/>
  <c r="D1026" s="1"/>
  <c r="G570" i="7"/>
  <c r="G571"/>
  <c r="B569"/>
  <c r="D569" s="1"/>
  <c r="B1022" i="5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G1013"/>
  <c r="B1016" i="4"/>
  <c r="D1016" s="1"/>
  <c r="B1015" i="3"/>
  <c r="D1015" s="1"/>
  <c r="B1016" i="2"/>
  <c r="D1016" s="1"/>
  <c r="B559" i="7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B999" i="5"/>
  <c r="D999" s="1"/>
  <c r="G999"/>
  <c r="G1000"/>
  <c r="B1002" i="4"/>
  <c r="D1002" s="1"/>
  <c r="B1001" i="3"/>
  <c r="D1001" s="1"/>
  <c r="B1002" i="2"/>
  <c r="D1002" s="1"/>
  <c r="B545" i="7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B971"/>
  <c r="D971" s="1"/>
  <c r="B972"/>
  <c r="D972" s="1"/>
  <c r="B973"/>
  <c r="D973" s="1"/>
  <c r="B512" i="7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916"/>
  <c r="D944"/>
  <c r="D961"/>
  <c r="D964"/>
  <c r="D970"/>
  <c r="D872" i="2"/>
  <c r="D439" i="7"/>
  <c r="D443"/>
  <c r="D462"/>
  <c r="D464"/>
  <c r="D465"/>
  <c r="D481"/>
  <c r="D482"/>
  <c r="D491"/>
  <c r="D501"/>
  <c r="D505"/>
  <c r="D510"/>
  <c r="D512"/>
  <c r="D516"/>
  <c r="D518"/>
  <c r="D526"/>
  <c r="D527"/>
  <c r="D528"/>
  <c r="D534"/>
  <c r="D536"/>
  <c r="D537"/>
  <c r="D539"/>
  <c r="D540"/>
  <c r="D543"/>
  <c r="D545"/>
  <c r="D546"/>
  <c r="D547"/>
  <c r="D549"/>
  <c r="D554"/>
  <c r="D555"/>
  <c r="D559"/>
  <c r="D562"/>
  <c r="D563"/>
  <c r="D564"/>
  <c r="D570"/>
  <c r="D572"/>
  <c r="D574"/>
  <c r="D575"/>
  <c r="D576"/>
  <c r="D583"/>
  <c r="D584"/>
  <c r="D589"/>
  <c r="D593"/>
  <c r="D595"/>
  <c r="D596"/>
  <c r="D599"/>
  <c r="D602"/>
  <c r="D603"/>
  <c r="D604"/>
  <c r="D606"/>
  <c r="D609"/>
  <c r="D611"/>
  <c r="D613"/>
  <c r="D615"/>
  <c r="D619"/>
  <c r="D621"/>
  <c r="D622"/>
  <c r="D626"/>
  <c r="D629"/>
  <c r="D417"/>
  <c r="D870" i="5"/>
  <c r="D897"/>
  <c r="D943"/>
  <c r="D948"/>
  <c r="D962"/>
  <c r="D985"/>
  <c r="D1001"/>
  <c r="D1006"/>
  <c r="D1013"/>
  <c r="D1014"/>
  <c r="D1015"/>
  <c r="D1020"/>
  <c r="D1022"/>
  <c r="D1023"/>
  <c r="D1029"/>
  <c r="D1031"/>
  <c r="D1039"/>
  <c r="D1043"/>
  <c r="D1044"/>
  <c r="D1046"/>
  <c r="D1047"/>
  <c r="D1052"/>
  <c r="D1053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1046" i="4"/>
  <c r="G8" i="1"/>
  <c r="B1045" i="4" l="1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<sst xmlns="http://schemas.openxmlformats.org/spreadsheetml/2006/main" count="4585" uniqueCount="1033">
  <si>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</si>
  <si>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</si>
  <si>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</si>
  <si>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</si>
  <si>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</si>
  <si>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</si>
  <si>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</si>
  <si>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</si>
  <si>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</si>
  <si>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</si>
  <si>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</si>
  <si>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</si>
  <si>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</si>
  <si>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</si>
  <si>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</si>
  <si>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</si>
  <si>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</si>
  <si>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</si>
  <si>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</si>
  <si>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</si>
  <si>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</si>
  <si>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</si>
  <si>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</si>
  <si>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</si>
  <si>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</si>
  <si>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</si>
  <si>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</si>
  <si>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</si>
  <si>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</si>
  <si>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</si>
  <si>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</si>
  <si>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</si>
  <si>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</si>
  <si>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</si>
  <si>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</si>
  <si>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</si>
  <si>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</si>
  <si>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</si>
  <si>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</si>
  <si>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</si>
  <si>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</si>
  <si>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</si>
  <si>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</si>
  <si>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</si>
  <si>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</si>
  <si>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</si>
  <si>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</si>
  <si>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</si>
  <si>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</si>
  <si>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</si>
  <si>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</si>
  <si>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</si>
  <si>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</si>
  <si>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</si>
  <si>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</si>
  <si>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</si>
  <si>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</si>
  <si>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</si>
  <si>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</si>
  <si>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</si>
  <si>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</si>
  <si>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</si>
  <si>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</si>
  <si>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</si>
  <si>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</si>
  <si>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</si>
  <si>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</si>
  <si>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</si>
  <si>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</si>
  <si>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</si>
  <si>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</si>
  <si>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</si>
  <si>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</si>
  <si>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</si>
  <si>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</si>
  <si>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</si>
  <si>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</si>
  <si>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</si>
  <si>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</si>
  <si>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</si>
  <si>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</si>
  <si>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</si>
  <si>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</si>
  <si>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</si>
  <si>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</si>
  <si>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</si>
  <si>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</si>
  <si>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</si>
  <si>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</si>
  <si>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</si>
  <si>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</si>
  <si>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</si>
  <si>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</si>
  <si>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</si>
  <si>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</si>
  <si>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</si>
  <si>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</si>
  <si>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</si>
  <si>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</si>
  <si>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</si>
  <si>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</si>
  <si>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</si>
  <si>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</si>
  <si>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</si>
  <si>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</si>
  <si>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</si>
  <si>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</si>
  <si>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</si>
  <si>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</si>
  <si>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</si>
  <si>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</si>
  <si>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</si>
  <si>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</si>
  <si>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</si>
  <si>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</si>
  <si>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</si>
  <si>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</si>
  <si>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</si>
  <si>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</si>
  <si>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</si>
  <si>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</si>
  <si>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</si>
  <si>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</si>
  <si>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</si>
  <si>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</si>
  <si>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</si>
  <si>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</si>
  <si>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</si>
  <si>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</si>
  <si>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</si>
  <si>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</si>
  <si>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</si>
  <si>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</si>
  <si>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</si>
  <si>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</si>
  <si>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</si>
  <si>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</si>
  <si>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</si>
  <si>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</si>
  <si>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</si>
  <si>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</si>
  <si>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</si>
  <si>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</si>
  <si>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</si>
  <si>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</si>
  <si>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</si>
  <si>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</si>
  <si>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</si>
  <si>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</si>
  <si>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</si>
  <si>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</si>
  <si>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</si>
  <si>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</si>
  <si>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</si>
  <si>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</si>
  <si>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</si>
  <si>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</si>
  <si>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</si>
  <si>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</si>
  <si>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</si>
  <si>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</si>
  <si>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</si>
  <si>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</si>
  <si>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</si>
  <si>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</si>
  <si>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</si>
  <si>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</si>
  <si>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</si>
  <si>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</si>
  <si>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</si>
  <si>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</si>
  <si>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</si>
  <si>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</si>
  <si>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</si>
  <si>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</si>
  <si>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</si>
  <si>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</si>
  <si>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</si>
  <si>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</si>
  <si>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</si>
  <si>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</si>
  <si>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</si>
  <si>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</si>
  <si>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</si>
  <si>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</si>
  <si>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</si>
  <si>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</si>
  <si>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</si>
  <si>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</si>
  <si>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</si>
  <si>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</si>
  <si>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</si>
  <si>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</si>
  <si>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</si>
  <si>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</si>
  <si>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</si>
  <si>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</si>
  <si>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</si>
  <si>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</si>
  <si>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</si>
  <si>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</si>
  <si>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</si>
  <si>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</si>
  <si>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</si>
  <si>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</si>
  <si>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</si>
  <si>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</si>
  <si>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</si>
  <si>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</si>
  <si>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</si>
  <si>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</si>
  <si>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</si>
  <si>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</si>
  <si>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</si>
  <si>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</si>
  <si>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</si>
  <si>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</si>
  <si>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</si>
  <si>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</si>
  <si>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</si>
  <si>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</si>
  <si>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</si>
  <si>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</si>
  <si>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</si>
  <si>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</si>
  <si>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</si>
  <si>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</si>
  <si>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</si>
  <si>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</si>
  <si>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</si>
  <si>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</si>
  <si>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</si>
  <si>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</si>
  <si>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</si>
  <si>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</si>
  <si>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</si>
  <si>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</si>
  <si>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</si>
  <si>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</si>
  <si>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</si>
  <si>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</si>
  <si>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</si>
  <si>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</si>
  <si>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</si>
  <si>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</si>
  <si>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</si>
  <si>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</si>
  <si>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</si>
  <si>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</si>
  <si>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</si>
  <si>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</si>
  <si>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</si>
  <si>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</si>
  <si>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</si>
  <si>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</si>
  <si>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</si>
  <si>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</si>
  <si>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</si>
  <si>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</si>
  <si>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</si>
  <si>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</si>
  <si>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</si>
  <si>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</si>
  <si>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</si>
  <si>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</si>
  <si>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</si>
  <si>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</si>
  <si>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</si>
  <si>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</si>
  <si>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</si>
  <si>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</si>
  <si>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</si>
  <si>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</si>
  <si>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</si>
  <si>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</si>
  <si>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</si>
  <si>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</si>
  <si>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</si>
  <si>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</si>
  <si>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</si>
  <si>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</si>
  <si>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</si>
  <si>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</si>
  <si>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</si>
  <si>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</si>
  <si>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</si>
  <si>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</si>
  <si>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</si>
  <si>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</si>
  <si>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</si>
  <si>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</si>
  <si>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</si>
  <si>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</si>
  <si>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</si>
  <si>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</si>
  <si>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</si>
  <si>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</si>
  <si>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</si>
  <si>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</si>
  <si>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</si>
  <si>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</si>
  <si>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</si>
  <si>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</si>
  <si>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</si>
  <si>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</si>
  <si>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</si>
  <si>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</si>
  <si>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</si>
  <si>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</si>
  <si>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</si>
  <si>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</si>
  <si>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</si>
  <si>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</si>
  <si>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</si>
  <si>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</si>
  <si>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</si>
  <si>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</si>
  <si>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</si>
  <si>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</si>
  <si>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</si>
  <si>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</si>
  <si>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</si>
  <si>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</si>
  <si>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</si>
  <si>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</si>
  <si>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</si>
  <si>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</si>
  <si>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</si>
  <si>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</si>
  <si>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</si>
  <si>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</si>
  <si>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</si>
  <si>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</si>
  <si>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</si>
  <si>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</si>
  <si>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</si>
  <si>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</si>
  <si>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</si>
  <si>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</si>
  <si>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</si>
  <si>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</si>
  <si>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</si>
  <si>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</si>
  <si>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</si>
  <si>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</si>
  <si>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</si>
  <si>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</si>
  <si>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</si>
  <si>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</si>
  <si>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</si>
  <si>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</si>
  <si>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</si>
  <si>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</si>
  <si>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</si>
  <si>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</si>
  <si>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</si>
  <si>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</si>
  <si>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</si>
  <si>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</si>
  <si>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</si>
  <si>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</si>
  <si>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</si>
  <si>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</si>
  <si>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</si>
  <si>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</si>
  <si>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</si>
  <si>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</si>
  <si>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</si>
  <si>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</si>
  <si>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</si>
  <si>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</si>
  <si>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</si>
  <si>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</si>
  <si>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</si>
  <si>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</si>
  <si>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</si>
  <si>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</si>
  <si>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</si>
  <si>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</si>
  <si>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</si>
  <si>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</si>
  <si>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</si>
  <si>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</si>
  <si>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</si>
  <si>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</si>
  <si>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</si>
  <si>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</si>
  <si>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</si>
  <si>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</si>
  <si>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</si>
  <si>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</si>
  <si>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</si>
  <si>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</si>
  <si>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</si>
  <si>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</si>
  <si>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</si>
  <si>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</si>
  <si>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</si>
  <si>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</si>
  <si>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</si>
  <si>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</si>
  <si>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</si>
  <si>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</si>
  <si>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</si>
  <si>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</si>
  <si>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</si>
  <si>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</si>
  <si>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</si>
  <si>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</si>
  <si>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</si>
  <si>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</si>
  <si>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</si>
  <si>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</si>
  <si>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</si>
  <si>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</si>
  <si>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</si>
  <si>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</si>
  <si>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</si>
  <si>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</si>
  <si>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</si>
  <si>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</si>
  <si>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</si>
  <si>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</si>
  <si>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</si>
  <si>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</si>
  <si>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</si>
  <si>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</si>
  <si>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</si>
  <si>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</si>
  <si>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</si>
  <si>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</si>
  <si>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</si>
  <si>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</si>
  <si>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</si>
  <si>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</si>
  <si>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</si>
  <si>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</si>
  <si>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</si>
  <si>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</si>
  <si>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</si>
  <si>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</si>
  <si>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</si>
  <si>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</si>
  <si>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</si>
  <si>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</si>
  <si>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</si>
  <si>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</si>
  <si>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</si>
  <si>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</si>
  <si>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</si>
  <si>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</si>
  <si>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</si>
  <si>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</si>
  <si>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</si>
  <si>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</si>
  <si>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</si>
  <si>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</si>
  <si>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</si>
  <si>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</si>
  <si>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</si>
  <si>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</si>
  <si>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</si>
  <si>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</si>
  <si>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</si>
  <si>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</si>
  <si>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</si>
  <si>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</si>
  <si>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</si>
  <si>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</si>
  <si>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</si>
  <si>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</si>
  <si>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</si>
  <si>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</si>
  <si>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</si>
  <si>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</si>
  <si>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</si>
  <si>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</si>
  <si>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</si>
  <si>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</si>
  <si>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</si>
  <si>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</si>
  <si>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</si>
  <si>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</si>
  <si>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</si>
  <si>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</si>
  <si>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</si>
  <si>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</si>
  <si>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</si>
  <si>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</si>
  <si>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</si>
  <si>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</si>
  <si>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</si>
  <si>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</si>
  <si>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</si>
  <si>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</si>
  <si>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</si>
  <si>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</si>
  <si>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</si>
  <si>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</si>
  <si>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</si>
  <si>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</si>
  <si>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</si>
  <si>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</si>
  <si>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</si>
  <si>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</si>
  <si>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</si>
  <si>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</si>
  <si>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</si>
  <si>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</si>
  <si>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</si>
  <si>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</si>
  <si>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</si>
  <si>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</si>
  <si>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</si>
  <si>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</si>
  <si>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</si>
  <si>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</si>
  <si>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</si>
  <si>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</si>
  <si>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</si>
  <si>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</si>
  <si>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</si>
  <si>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</si>
  <si>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</si>
  <si>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</si>
  <si>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</si>
  <si>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</si>
  <si>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</si>
  <si>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</si>
  <si>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</si>
  <si>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</si>
  <si>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</si>
  <si>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</si>
  <si>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</si>
  <si>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</si>
  <si>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</si>
  <si>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</si>
  <si>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</si>
  <si>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</si>
  <si>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</si>
  <si>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</si>
  <si>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</si>
  <si>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</si>
  <si>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</si>
  <si>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</si>
  <si>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</si>
  <si>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</si>
  <si>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</si>
  <si>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</si>
  <si>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</si>
  <si>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</si>
  <si>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</si>
  <si>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</si>
  <si>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</si>
  <si>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</si>
  <si>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</si>
  <si>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</si>
  <si>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</si>
  <si>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</si>
  <si>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</si>
  <si>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</si>
  <si>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</si>
  <si>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</si>
  <si>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</si>
  <si>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</si>
  <si>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</si>
  <si>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</si>
  <si>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</si>
  <si>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</si>
  <si>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</si>
  <si>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</si>
  <si>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</si>
  <si>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</si>
  <si>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</si>
  <si>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</si>
  <si>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</si>
  <si>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</si>
  <si>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</si>
  <si>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</si>
  <si>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</si>
  <si>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</si>
  <si>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</si>
  <si>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</si>
  <si>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</si>
  <si>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</si>
  <si>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</si>
  <si>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</si>
  <si>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</si>
  <si>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</si>
  <si>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</si>
  <si>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</si>
  <si>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</si>
  <si>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</si>
  <si>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</si>
  <si>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</si>
  <si>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</si>
  <si>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</si>
  <si>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</si>
  <si>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</si>
  <si>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</si>
  <si>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</si>
  <si>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</si>
  <si>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</si>
  <si>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</si>
  <si>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</si>
  <si>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</si>
  <si>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</si>
  <si>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</si>
  <si>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</si>
  <si>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</si>
  <si>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</si>
  <si>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</si>
  <si>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</si>
  <si>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</si>
  <si>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</si>
  <si>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</si>
  <si>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</si>
  <si>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</si>
  <si>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</si>
  <si>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</si>
  <si>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</si>
  <si>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</si>
  <si>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</si>
  <si>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</si>
  <si>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</si>
  <si>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</si>
  <si>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</si>
  <si>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</si>
  <si>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</si>
  <si>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</si>
  <si>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</si>
  <si>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</si>
  <si>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</si>
  <si>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</si>
  <si>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</si>
  <si>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</si>
  <si>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</si>
  <si>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</si>
  <si>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</si>
  <si>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</si>
  <si>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</si>
  <si>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</si>
  <si>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</si>
  <si>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</si>
  <si>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</si>
  <si>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</si>
  <si>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</si>
  <si>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</si>
  <si>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</si>
  <si>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</si>
  <si>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</si>
  <si>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</si>
  <si>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</si>
  <si>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</si>
  <si>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</si>
  <si>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</si>
  <si>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</si>
  <si>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</si>
  <si>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</si>
  <si>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</si>
  <si>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</si>
  <si>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</si>
  <si>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</si>
  <si>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</si>
  <si>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</si>
  <si>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</si>
  <si>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</si>
  <si>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</si>
  <si>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</si>
  <si>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</si>
  <si>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</si>
  <si>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</si>
  <si>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</si>
  <si>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</si>
  <si>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</si>
  <si>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</si>
  <si>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</si>
  <si>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</si>
  <si>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</si>
  <si>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</si>
  <si>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</si>
  <si>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</si>
  <si>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</si>
  <si>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</si>
  <si>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</si>
  <si>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</si>
  <si>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</si>
  <si>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</si>
  <si>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</si>
  <si>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</si>
  <si>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</si>
  <si>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</si>
  <si>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</si>
  <si>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</si>
  <si>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</si>
  <si>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</si>
  <si>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</si>
  <si>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</si>
  <si>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</si>
  <si>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</si>
  <si>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</si>
  <si>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</si>
  <si>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</si>
  <si>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</si>
  <si>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</si>
  <si>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</si>
  <si>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</si>
  <si>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</si>
  <si>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</si>
  <si>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</si>
  <si>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</si>
  <si>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</si>
  <si>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</si>
  <si>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</si>
  <si>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</si>
  <si>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</si>
  <si>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</si>
  <si>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</si>
  <si>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</si>
  <si>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</si>
  <si>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</si>
  <si>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</si>
  <si>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</si>
  <si>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</si>
  <si>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</si>
  <si>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</si>
  <si>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</si>
  <si>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</si>
  <si>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</si>
  <si>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</si>
  <si>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</si>
  <si>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</si>
  <si>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</si>
  <si>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</si>
  <si>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</si>
  <si>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</si>
  <si>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</si>
  <si>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</si>
  <si>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</si>
  <si>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</si>
  <si>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</si>
  <si>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</si>
  <si>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</si>
  <si>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</si>
  <si>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</si>
  <si>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</si>
  <si>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</si>
  <si>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</si>
  <si>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</si>
  <si>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</si>
  <si>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</si>
  <si>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</si>
  <si>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</si>
  <si>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</si>
  <si>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</si>
  <si>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</si>
  <si>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</si>
  <si>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</si>
  <si>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</si>
  <si>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</si>
  <si>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</si>
  <si>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</si>
  <si>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</si>
  <si>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</si>
  <si>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</si>
  <si>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</si>
  <si>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</si>
  <si>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</si>
  <si>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</si>
  <si>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</si>
  <si>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</si>
  <si>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</si>
  <si>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</si>
  <si>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</si>
  <si>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</si>
  <si>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</si>
  <si>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</si>
  <si>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</si>
  <si>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</si>
  <si>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</si>
  <si>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</si>
  <si>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</si>
  <si>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</si>
  <si>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</si>
  <si>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</si>
  <si>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</si>
  <si>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</si>
  <si>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</si>
  <si>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</si>
  <si>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</si>
  <si>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</si>
  <si>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</si>
  <si>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</si>
  <si>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</si>
  <si>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</si>
  <si>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</si>
  <si>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</si>
  <si>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</si>
  <si>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</si>
  <si>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</si>
  <si>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</si>
  <si>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</si>
  <si>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</si>
  <si>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</si>
  <si>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</si>
  <si>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</si>
  <si>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</si>
  <si>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</si>
  <si>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</si>
  <si>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</si>
  <si>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</si>
  <si>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</si>
  <si>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</si>
  <si>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</si>
  <si>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</si>
  <si>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</si>
  <si>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</si>
  <si>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</si>
  <si>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</si>
  <si>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</si>
  <si>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</si>
  <si>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</si>
  <si>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</si>
  <si>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</si>
  <si>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</si>
  <si>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</si>
  <si>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</si>
  <si>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</si>
  <si>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</si>
  <si>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</si>
  <si>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</si>
  <si>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</si>
  <si>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</si>
  <si>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</si>
  <si>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</si>
  <si>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</si>
  <si>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</si>
  <si>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</si>
  <si>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</si>
  <si>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</si>
  <si>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</si>
  <si>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</si>
  <si>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</si>
  <si>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</si>
  <si>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</si>
  <si>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</si>
  <si>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</si>
  <si>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</si>
  <si>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</si>
  <si>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</si>
  <si>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</si>
  <si>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</si>
  <si>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</si>
  <si>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</si>
  <si>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</si>
  <si>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</si>
  <si>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</si>
  <si>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</si>
  <si>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</si>
  <si>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</si>
  <si>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</si>
  <si>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</si>
  <si>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</si>
  <si>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</si>
  <si>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</si>
  <si>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</si>
  <si>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</si>
  <si>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</si>
  <si>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</si>
  <si>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</si>
  <si>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</si>
  <si>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</si>
  <si>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</si>
  <si>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</si>
  <si>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</si>
  <si>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</si>
  <si>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</si>
  <si>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</si>
  <si>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</si>
  <si>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</si>
  <si>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</si>
  <si>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</si>
  <si>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</si>
  <si>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</si>
  <si>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</si>
  <si>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</si>
  <si>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</si>
  <si>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</si>
  <si>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</si>
  <si>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</si>
  <si>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</si>
  <si>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</si>
  <si>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</si>
  <si>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</si>
  <si>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</si>
  <si>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</si>
  <si>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</si>
  <si>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</si>
  <si>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</si>
  <si>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</si>
  <si>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</si>
  <si>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</si>
  <si>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</si>
  <si>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</si>
  <si>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</si>
  <si>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</si>
  <si>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</si>
  <si>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</si>
  <si>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</si>
  <si>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</si>
  <si>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</si>
  <si>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</si>
  <si>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</si>
  <si>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</si>
  <si>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</si>
  <si>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</si>
  <si>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</si>
  <si>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</si>
  <si>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</si>
  <si>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</si>
  <si>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</si>
  <si>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</si>
  <si>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</si>
  <si>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</si>
  <si>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</si>
  <si>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</si>
  <si>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</si>
  <si>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</si>
  <si>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</si>
  <si>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</si>
  <si>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</si>
  <si>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</si>
  <si>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</si>
  <si>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</si>
  <si>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</si>
  <si>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</si>
  <si>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</si>
  <si>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</si>
  <si>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</si>
  <si>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</si>
  <si>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</si>
  <si>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</si>
  <si>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</si>
  <si>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</si>
  <si>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</si>
  <si>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</si>
  <si>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</si>
  <si>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</si>
  <si>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</si>
  <si>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</si>
  <si>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</si>
  <si>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</si>
  <si>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</si>
  <si>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</si>
  <si>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</si>
  <si>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</si>
  <si>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</si>
  <si>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</si>
  <si>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</si>
  <si>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</si>
  <si>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</si>
  <si>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</si>
  <si>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</si>
  <si>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</si>
  <si>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</si>
  <si>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</si>
  <si>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</si>
  <si>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</si>
  <si>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</si>
  <si>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</si>
  <si>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</si>
  <si>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</si>
  <si>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</si>
  <si>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</si>
  <si>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</si>
  <si>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</si>
  <si>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</si>
  <si>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</si>
  <si>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</si>
  <si>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</si>
  <si>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</si>
  <si>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</si>
  <si>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</si>
  <si>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</si>
  <si>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</si>
  <si>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</si>
  <si>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</si>
  <si>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</si>
  <si>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</si>
  <si>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</si>
  <si>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</si>
  <si>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</si>
  <si>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</si>
  <si>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</si>
  <si>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</si>
  <si>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</si>
  <si>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</si>
  <si>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</si>
  <si>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</si>
  <si>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</si>
  <si>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</si>
  <si>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</si>
  <si>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</si>
  <si>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</si>
  <si>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</si>
  <si>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</si>
  <si>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</si>
  <si>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</si>
  <si>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</si>
  <si>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</si>
  <si>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</si>
  <si>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</si>
  <si>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</si>
  <si>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Stt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</si>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</sst>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0"/>
      <color rgb="FF00B0F0"/>
      <name val="Times New Roman"/>
      <family val="1"/>
    </font>
    <font>
      <sz val="11"/>
      <color rgb="FF00B0F0"/>
      <name val="Times New Roman"/>
      <family val="1"/>
    </font>
    <font>
      <sz val="10"/>
      <color theme="5"/>
      <name val="Times New Roman"/>
      <family val="1"/>
    </font>
    <font>
      <b/>
      <sz val="11"/>
      <color rgb="FF13426B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8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  <xf numFmtId="168" fontId="45" fillId="0" borderId="0" xfId="1" applyNumberFormat="1" applyFont="1"/>
    <xf numFmtId="173" fontId="46" fillId="0" borderId="0" xfId="1" applyNumberFormat="1" applyFont="1"/>
    <xf numFmtId="168" fontId="47" fillId="0" borderId="0" xfId="1" applyNumberFormat="1" applyFont="1"/>
    <xf numFmtId="4" fontId="48" fillId="0" borderId="0" xfId="0" applyNumberFormat="1" applyFont="1"/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Cu!$A$987:$A$1250</c:f>
              <c:numCache>
                <c:formatCode>yyyy\.mm\.dd</c:formatCode>
                <c:ptCount val="264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</c:numCache>
            </c:numRef>
          </c:cat>
          <c:val>
            <c:numRef>
              <c:f>Cu!$B$987:$B$1250</c:f>
              <c:numCache>
                <c:formatCode>_(* #,##0.00_);_(* \(#,##0.00\);_(* "-"??_);_(@_)</c:formatCode>
                <c:ptCount val="264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axId val="79075200"/>
        <c:axId val="79076736"/>
      </c:areaChart>
      <c:dateAx>
        <c:axId val="7907520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0767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907673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07520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3155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Ni!$A$6:$A$792</c:f>
              <c:numCache>
                <c:formatCode>yyyy\.mm\.dd</c:formatCode>
                <c:ptCount val="238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</c:numCache>
            </c:numRef>
          </c:cat>
          <c:val>
            <c:numRef>
              <c:f>Ni!$B$6:$B$792</c:f>
              <c:numCache>
                <c:formatCode>_(* #,##0.00_);_(* \(#,##0.00\);_(* "-"??_);_(@_)</c:formatCode>
                <c:ptCount val="238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axId val="80195584"/>
        <c:axId val="80197120"/>
      </c:areaChart>
      <c:dateAx>
        <c:axId val="8019558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1971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0197120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19558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43"/>
          <c:h val="0.69927783655259412"/>
        </c:manualLayout>
      </c:layout>
      <c:areaChart>
        <c:grouping val="standard"/>
        <c:ser>
          <c:idx val="0"/>
          <c:order val="0"/>
          <c:cat>
            <c:numRef>
              <c:f>Coke!$A$6:$A$116</c:f>
              <c:numCache>
                <c:formatCode>yyyy\.mm\.dd</c:formatCode>
                <c:ptCount val="111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</c:numCache>
            </c:numRef>
          </c:cat>
          <c:val>
            <c:numRef>
              <c:f>Coke!$B$6:$B$116</c:f>
              <c:numCache>
                <c:formatCode>0.00</c:formatCode>
                <c:ptCount val="111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axId val="80286080"/>
        <c:axId val="80287616"/>
      </c:areaChart>
      <c:dateAx>
        <c:axId val="8028608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0287616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28608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671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Steel!$A$6:$A$115</c:f>
              <c:numCache>
                <c:formatCode>yyyy\.mm\.dd</c:formatCode>
                <c:ptCount val="110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</c:numCache>
            </c:numRef>
          </c:cat>
          <c:val>
            <c:numRef>
              <c:f>Steel!$B$6:$B$115</c:f>
              <c:numCache>
                <c:formatCode>0.00</c:formatCode>
                <c:ptCount val="110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axId val="80331520"/>
        <c:axId val="80333056"/>
      </c:areaChart>
      <c:dateAx>
        <c:axId val="8033152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330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0333056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3152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axId val="80266752"/>
        <c:axId val="80268288"/>
      </c:areaChart>
      <c:dateAx>
        <c:axId val="80266752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02682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0268288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26675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4222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axId val="80361344"/>
        <c:axId val="80362880"/>
      </c:areaChart>
      <c:dateAx>
        <c:axId val="8036134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036288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0362880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6134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axId val="83752832"/>
        <c:axId val="83754368"/>
      </c:areaChart>
      <c:dateAx>
        <c:axId val="83752832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754368"/>
        <c:crosses val="autoZero"/>
        <c:auto val="1"/>
        <c:lblOffset val="100"/>
        <c:baseTimeUnit val="days"/>
      </c:dateAx>
      <c:valAx>
        <c:axId val="83754368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752832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5977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axId val="83901056"/>
        <c:axId val="83911040"/>
      </c:areaChart>
      <c:dateAx>
        <c:axId val="8390105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11040"/>
        <c:crosses val="autoZero"/>
        <c:auto val="1"/>
        <c:lblOffset val="100"/>
        <c:baseTimeUnit val="days"/>
      </c:dateAx>
      <c:valAx>
        <c:axId val="8391104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01056"/>
        <c:crosses val="autoZero"/>
        <c:crossBetween val="midCat"/>
      </c:valAx>
    </c:plotArea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axId val="83946880"/>
        <c:axId val="83948672"/>
      </c:areaChart>
      <c:dateAx>
        <c:axId val="8394688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48672"/>
        <c:crosses val="autoZero"/>
        <c:auto val="1"/>
        <c:lblOffset val="100"/>
        <c:baseTimeUnit val="days"/>
      </c:dateAx>
      <c:valAx>
        <c:axId val="8394867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46880"/>
        <c:crosses val="autoZero"/>
        <c:crossBetween val="midCat"/>
      </c:valAx>
    </c:plotArea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axId val="84468864"/>
        <c:axId val="84470400"/>
      </c:areaChart>
      <c:dateAx>
        <c:axId val="8446886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470400"/>
        <c:crosses val="autoZero"/>
        <c:auto val="1"/>
        <c:lblOffset val="100"/>
        <c:baseTimeUnit val="days"/>
      </c:dateAx>
      <c:valAx>
        <c:axId val="84470400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468864"/>
        <c:crosses val="autoZero"/>
        <c:crossBetween val="midCat"/>
      </c:valAx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marker val="1"/>
        <c:axId val="84367232"/>
        <c:axId val="84368768"/>
      </c:lineChart>
      <c:dateAx>
        <c:axId val="8436723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68768"/>
        <c:crosses val="autoZero"/>
        <c:auto val="1"/>
        <c:lblOffset val="100"/>
        <c:baseTimeUnit val="days"/>
      </c:dateAx>
      <c:valAx>
        <c:axId val="8436876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67232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axId val="79563008"/>
        <c:axId val="79581184"/>
      </c:areaChart>
      <c:dateAx>
        <c:axId val="79563008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581184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7958118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56300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axId val="84389248"/>
        <c:axId val="84489344"/>
      </c:areaChart>
      <c:dateAx>
        <c:axId val="8438924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489344"/>
        <c:crosses val="autoZero"/>
        <c:auto val="1"/>
        <c:lblOffset val="100"/>
        <c:baseTimeUnit val="days"/>
      </c:dateAx>
      <c:valAx>
        <c:axId val="84489344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89248"/>
        <c:crosses val="autoZero"/>
        <c:crossBetween val="midCat"/>
      </c:valAx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axId val="84513152"/>
        <c:axId val="84514688"/>
      </c:areaChart>
      <c:dateAx>
        <c:axId val="8451315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514688"/>
        <c:crosses val="autoZero"/>
        <c:auto val="1"/>
        <c:lblOffset val="100"/>
        <c:baseTimeUnit val="days"/>
      </c:dateAx>
      <c:valAx>
        <c:axId val="84514688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513152"/>
        <c:crosses val="autoZero"/>
        <c:crossBetween val="midCat"/>
      </c:valAx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axId val="84538496"/>
        <c:axId val="84540032"/>
      </c:barChart>
      <c:dateAx>
        <c:axId val="8453849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540032"/>
        <c:crosses val="autoZero"/>
        <c:auto val="1"/>
        <c:lblOffset val="100"/>
        <c:baseTimeUnit val="days"/>
      </c:dateAx>
      <c:valAx>
        <c:axId val="8454003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538496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axId val="86567168"/>
        <c:axId val="86192128"/>
      </c:areaChart>
      <c:dateAx>
        <c:axId val="86567168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6192128"/>
        <c:crosses val="autoZero"/>
        <c:auto val="1"/>
        <c:lblOffset val="100"/>
        <c:baseTimeUnit val="days"/>
      </c:dateAx>
      <c:valAx>
        <c:axId val="86192128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567168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axId val="86215680"/>
        <c:axId val="86217472"/>
      </c:areaChart>
      <c:dateAx>
        <c:axId val="8621568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217472"/>
        <c:crosses val="autoZero"/>
        <c:auto val="1"/>
        <c:lblOffset val="100"/>
        <c:baseTimeUnit val="days"/>
      </c:dateAx>
      <c:valAx>
        <c:axId val="86217472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215680"/>
        <c:crosses val="autoZero"/>
        <c:crossBetween val="midCat"/>
      </c:valAx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marker val="1"/>
        <c:axId val="86238720"/>
        <c:axId val="86240256"/>
      </c:lineChart>
      <c:catAx>
        <c:axId val="862387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240256"/>
        <c:crosses val="autoZero"/>
        <c:auto val="1"/>
        <c:lblAlgn val="ctr"/>
        <c:lblOffset val="100"/>
      </c:catAx>
      <c:valAx>
        <c:axId val="86240256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238720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marker val="1"/>
        <c:axId val="86677760"/>
        <c:axId val="86679552"/>
      </c:lineChart>
      <c:dateAx>
        <c:axId val="8667776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679552"/>
        <c:crosses val="autoZero"/>
        <c:auto val="1"/>
        <c:lblOffset val="100"/>
        <c:baseTimeUnit val="days"/>
      </c:dateAx>
      <c:valAx>
        <c:axId val="8667955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677760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axId val="86695296"/>
        <c:axId val="87159936"/>
      </c:areaChart>
      <c:dateAx>
        <c:axId val="8669529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7159936"/>
        <c:crosses val="autoZero"/>
        <c:auto val="1"/>
        <c:lblOffset val="100"/>
        <c:baseTimeUnit val="days"/>
      </c:dateAx>
      <c:valAx>
        <c:axId val="87159936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695296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axId val="86995328"/>
        <c:axId val="86996864"/>
      </c:areaChart>
      <c:dateAx>
        <c:axId val="8699532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996864"/>
        <c:crosses val="autoZero"/>
        <c:auto val="1"/>
        <c:lblOffset val="100"/>
        <c:baseTimeUnit val="days"/>
      </c:dateAx>
      <c:valAx>
        <c:axId val="8699686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995328"/>
        <c:crosses val="autoZero"/>
        <c:crossBetween val="midCat"/>
      </c:valAx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marker val="1"/>
        <c:axId val="87164032"/>
        <c:axId val="87165568"/>
      </c:lineChart>
      <c:dateAx>
        <c:axId val="8716403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165568"/>
        <c:crosses val="autoZero"/>
        <c:auto val="1"/>
        <c:lblOffset val="100"/>
        <c:baseTimeUnit val="days"/>
      </c:dateAx>
      <c:valAx>
        <c:axId val="8716556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16403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225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Ag!$A$875:$A$1248</c:f>
              <c:numCache>
                <c:formatCode>yyyy\.mm\.dd</c:formatCode>
                <c:ptCount val="260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</c:numCache>
            </c:numRef>
          </c:cat>
          <c:val>
            <c:numRef>
              <c:f>Ag!$B$875:$B$1248</c:f>
              <c:numCache>
                <c:formatCode>_(* #,##0.00_);_(* \(#,##0.00\);_(* "-"??_);_(@_)</c:formatCode>
                <c:ptCount val="260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axId val="79600256"/>
        <c:axId val="79610240"/>
      </c:areaChart>
      <c:dateAx>
        <c:axId val="79600256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6102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9610240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60025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axId val="87223680"/>
        <c:axId val="87307392"/>
      </c:areaChart>
      <c:dateAx>
        <c:axId val="87223680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7307392"/>
        <c:crosses val="autoZero"/>
        <c:auto val="1"/>
        <c:lblOffset val="100"/>
        <c:baseTimeUnit val="days"/>
      </c:dateAx>
      <c:valAx>
        <c:axId val="8730739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223680"/>
        <c:crosses val="autoZero"/>
        <c:crossBetween val="midCat"/>
      </c:valAx>
    </c:plotArea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axId val="89511424"/>
        <c:axId val="89512960"/>
      </c:areaChart>
      <c:dateAx>
        <c:axId val="8951142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512960"/>
        <c:crosses val="autoZero"/>
        <c:auto val="1"/>
        <c:lblOffset val="100"/>
        <c:baseTimeUnit val="days"/>
      </c:dateAx>
      <c:valAx>
        <c:axId val="8951296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511424"/>
        <c:crosses val="autoZero"/>
        <c:crossBetween val="midCat"/>
      </c:valAx>
    </c:plotArea>
    <c:plotVisOnly val="1"/>
    <c:dispBlanksAs val="zero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marker val="1"/>
        <c:axId val="89925888"/>
        <c:axId val="89939968"/>
      </c:lineChart>
      <c:dateAx>
        <c:axId val="8992588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939968"/>
        <c:crosses val="autoZero"/>
        <c:auto val="1"/>
        <c:lblOffset val="100"/>
        <c:baseTimeUnit val="days"/>
      </c:dateAx>
      <c:valAx>
        <c:axId val="89939968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925888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axId val="86589824"/>
        <c:axId val="86591360"/>
      </c:areaChart>
      <c:dateAx>
        <c:axId val="8658982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591360"/>
        <c:crosses val="autoZero"/>
        <c:auto val="1"/>
        <c:lblOffset val="100"/>
        <c:baseTimeUnit val="days"/>
      </c:dateAx>
      <c:valAx>
        <c:axId val="86591360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589824"/>
        <c:crosses val="autoZero"/>
        <c:crossBetween val="midCat"/>
        <c:minorUnit val="1.0000000000000053E-4"/>
      </c:valAx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axId val="87254528"/>
        <c:axId val="87256064"/>
      </c:areaChart>
      <c:dateAx>
        <c:axId val="8725452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7256064"/>
        <c:crosses val="autoZero"/>
        <c:auto val="1"/>
        <c:lblOffset val="100"/>
        <c:baseTimeUnit val="days"/>
      </c:dateAx>
      <c:valAx>
        <c:axId val="87256064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254528"/>
        <c:crosses val="autoZero"/>
        <c:crossBetween val="midCat"/>
      </c:valAx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axId val="87292544"/>
        <c:axId val="96731520"/>
      </c:areaChart>
      <c:dateAx>
        <c:axId val="8729254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6731520"/>
        <c:crosses val="autoZero"/>
        <c:auto val="1"/>
        <c:lblOffset val="100"/>
        <c:baseTimeUnit val="days"/>
      </c:dateAx>
      <c:valAx>
        <c:axId val="96731520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292544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Zn!$A$760:$A$1245</c:f>
              <c:numCache>
                <c:formatCode>yyyy\.mm\.dd</c:formatCode>
                <c:ptCount val="260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</c:numCache>
            </c:numRef>
          </c:cat>
          <c:val>
            <c:numRef>
              <c:f>Zn!$B$760:$B$1245</c:f>
              <c:numCache>
                <c:formatCode>_(* #,##0.00_);_(* \(#,##0.00\);_(* "-"??_);_(@_)</c:formatCode>
                <c:ptCount val="260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axId val="79617024"/>
        <c:axId val="79643392"/>
      </c:areaChart>
      <c:dateAx>
        <c:axId val="7961702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6433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9643392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61702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1544"/>
        </c:manualLayout>
      </c:layout>
      <c:areaChart>
        <c:grouping val="standard"/>
        <c:ser>
          <c:idx val="0"/>
          <c:order val="0"/>
          <c:cat>
            <c:numRef>
              <c:f>USD_CNY!$A$910:$A$1035</c:f>
              <c:numCache>
                <c:formatCode>yyyy\.mm\.dd</c:formatCode>
                <c:ptCount val="126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</c:numCache>
            </c:numRef>
          </c:cat>
          <c:val>
            <c:numRef>
              <c:f>USD_CNY!$B$910:$B$1035</c:f>
              <c:numCache>
                <c:formatCode>_(* #,##0.00000_);_(* \(#,##0.00000\);_(* "-"??_);_(@_)</c:formatCode>
                <c:ptCount val="126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axId val="79658368"/>
        <c:axId val="79676544"/>
      </c:areaChart>
      <c:dateAx>
        <c:axId val="79658368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6765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9676544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6583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3166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axId val="80039936"/>
        <c:axId val="80041472"/>
      </c:areaChart>
      <c:catAx>
        <c:axId val="8003993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041472"/>
        <c:crosses val="autoZero"/>
        <c:auto val="1"/>
        <c:lblAlgn val="ctr"/>
        <c:lblOffset val="100"/>
      </c:catAx>
      <c:valAx>
        <c:axId val="8004147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03993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4222"/>
        </c:manualLayout>
      </c:layout>
      <c:areaChart>
        <c:grouping val="standard"/>
        <c:ser>
          <c:idx val="0"/>
          <c:order val="0"/>
          <c:cat>
            <c:numRef>
              <c:f>Pb!$A$759:$A$1247</c:f>
              <c:numCache>
                <c:formatCode>yyyy\.mm\.dd</c:formatCode>
                <c:ptCount val="260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</c:numCache>
            </c:numRef>
          </c:cat>
          <c:val>
            <c:numRef>
              <c:f>Pb!$B$759:$B$1247</c:f>
              <c:numCache>
                <c:formatCode>_(* #,##0.00_);_(* \(#,##0.00\);_(* "-"??_);_(@_)</c:formatCode>
                <c:ptCount val="260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axId val="80068992"/>
        <c:axId val="80070528"/>
      </c:areaChart>
      <c:dateAx>
        <c:axId val="80068992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0070528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0070528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06899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marker val="1"/>
        <c:axId val="80123392"/>
        <c:axId val="80124928"/>
      </c:lineChart>
      <c:dateAx>
        <c:axId val="80123392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124928"/>
        <c:crosses val="autoZero"/>
        <c:auto val="1"/>
        <c:lblOffset val="100"/>
        <c:baseTimeUnit val="days"/>
      </c:dateAx>
      <c:valAx>
        <c:axId val="80124928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12339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marker val="1"/>
        <c:axId val="80149504"/>
        <c:axId val="80093952"/>
      </c:lineChart>
      <c:dateAx>
        <c:axId val="80149504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093952"/>
        <c:crosses val="autoZero"/>
        <c:auto val="1"/>
        <c:lblOffset val="100"/>
        <c:baseTimeUnit val="days"/>
      </c:dateAx>
      <c:valAx>
        <c:axId val="8009395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149504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="80" zoomScaleNormal="80" zoomScaleSheetLayoutView="85" workbookViewId="0">
      <selection activeCell="A2" sqref="A2:D2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385" t="s">
        <v>1018</v>
      </c>
      <c r="B1" s="385"/>
      <c r="C1" s="385"/>
      <c r="D1" s="385"/>
      <c r="E1" s="385"/>
      <c r="F1" s="385"/>
      <c r="G1" s="385"/>
      <c r="H1" s="385"/>
      <c r="I1" s="385"/>
      <c r="J1" s="157"/>
      <c r="K1" s="338"/>
      <c r="L1" s="197"/>
      <c r="M1" s="158"/>
    </row>
    <row r="2" spans="1:13">
      <c r="A2" s="386" t="s">
        <v>21</v>
      </c>
      <c r="B2" s="386"/>
      <c r="C2" s="386"/>
      <c r="D2" s="386"/>
      <c r="E2" s="181">
        <v>43517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1013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49470</v>
      </c>
      <c r="E5" s="328">
        <f>+IF(ISERROR(VLOOKUP($E$2,Cu!$A$5:$H$1642,7,0)),0,VLOOKUP($E$2,Cu!$A$5:$H$1642,7,0))</f>
        <v>500</v>
      </c>
      <c r="F5" s="327" t="s">
        <v>3</v>
      </c>
      <c r="G5" s="326">
        <f>+IF(ISERROR(VLOOKUP($E$2,Cu!$A$5:$H$1642,2,0)),0,VLOOKUP($E$2,Cu!$A$5:$H$1642,2,0))</f>
        <v>7377.9220120683531</v>
      </c>
      <c r="H5" s="326">
        <f>+IF(ISERROR(VLOOKUP($E$2,Cu!$A$5:$H$1642,4,0)),0,VLOOKUP($E$2,Cu!$A$5:$H$1642,4,0))</f>
        <v>6305.916249631071</v>
      </c>
      <c r="I5" s="326">
        <f>+IF(ISERROR(VLOOKUP($E$2,Cu!$A$5:$H$1999,5,0)),0,VLOOKUP($E$2,Cu!$A$5:$H$1999,5,0))</f>
        <v>6351.5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16800</v>
      </c>
      <c r="E6" s="328">
        <f>+IF(ISERROR(VLOOKUP($E$2,Pb!$A$5:$H$1987,7,0)),0,VLOOKUP($E$2,Pb!$A$5:$H$1987,7,0))</f>
        <v>-50</v>
      </c>
      <c r="F6" s="327" t="s">
        <v>3</v>
      </c>
      <c r="G6" s="326">
        <f>+IF(ISERROR(VLOOKUP($E$2,Pb!$A$5:$H$1987,2,0)),0,VLOOKUP($E$2,Pb!$A$5:$H$1987,2,0))</f>
        <v>2505.540525626609</v>
      </c>
      <c r="H6" s="326">
        <f>+IF(ISERROR(VLOOKUP($E$2,Pb!$A$5:$H$1987,4,0)),0,VLOOKUP($E$2,Pb!$A$5:$H$1987,4,0))</f>
        <v>2141.4876287406914</v>
      </c>
      <c r="I6" s="326">
        <f>+IF(ISERROR(VLOOKUP($E$2,Pb!$A$5:$H$1987,5,0)),0,VLOOKUP($E$2,Pb!$A$5:$H$1987,5,0))</f>
        <v>2025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3716</v>
      </c>
      <c r="E7" s="328">
        <f>+IF(ISERROR(VLOOKUP($E$2,Ag!$A$5:$H$1987,7,0)),0,VLOOKUP($E$2,Ag!$A$5:$H$1987,7,0))</f>
        <v>10</v>
      </c>
      <c r="F7" s="327" t="s">
        <v>6</v>
      </c>
      <c r="G7" s="326">
        <f>+IF(ISERROR(VLOOKUP($E$2,Ag!$A$5:$H$1518,2,0)),0,VLOOKUP($E$2,Ag!$A$5:$H$1518,2,0))</f>
        <v>554.20170197788559</v>
      </c>
      <c r="H7" s="326">
        <f>+IF(ISERROR(VLOOKUP($E$2,Ag!$A$5:$H$1518,4,0)),0,VLOOKUP($E$2,Ag!$A$5:$H$1518,4,0))</f>
        <v>473.67666835716722</v>
      </c>
      <c r="I7" s="326">
        <f>+IF(ISERROR(VLOOKUP($E$2,Ag!$A$5:$H$1518,5,0)),0,VLOOKUP($E$2,Ag!$A$5:$H$1518,5,0))</f>
        <v>515.70000000000005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21810</v>
      </c>
      <c r="E8" s="328">
        <f>+IF(ISERROR(VLOOKUP($E$2,Zn!$A$5:$H$2995,7,0)),0,VLOOKUP($E$2,Zn!$A$5:$H$2995,7,0))</f>
        <v>220</v>
      </c>
      <c r="F8" s="327" t="s">
        <v>3</v>
      </c>
      <c r="G8" s="326">
        <f>+IF(ISERROR(VLOOKUP($E$2,Zn!$A$5:$H$2995,2,0)),0,VLOOKUP($E$2,Zn!$A$5:$H$2995,2,0))</f>
        <v>3252.7285038045438</v>
      </c>
      <c r="H8" s="326">
        <f>+IF(ISERROR(VLOOKUP($E$2,Zn!$A$5:$H$2995,4,0)),0,VLOOKUP($E$2,Zn!$A$5:$H$2995,4,0))</f>
        <v>2780.1098323115762</v>
      </c>
      <c r="I8" s="326">
        <f>+IF(ISERROR(VLOOKUP($E$2,Zn!$A$5:$H$2995,5,0)),0,VLOOKUP($E$2,Zn!$A$5:$H$2995,5,0))</f>
        <v>2711.5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101900</v>
      </c>
      <c r="E9" s="328">
        <f>+IF(ISERROR(VLOOKUP($E$2,Ni!$A$6:$H$2997,7,0)),0,VLOOKUP($E$2,Ni!$A$6:$H$2997,7,0))</f>
        <v>2300</v>
      </c>
      <c r="F9" s="327" t="s">
        <v>3</v>
      </c>
      <c r="G9" s="326">
        <f>+IF(ISERROR(VLOOKUP($E$2,Ni!$A$6:$H$2997,2,0)),0,VLOOKUP($E$2,Ni!$A$6:$H$2997,2,0))</f>
        <v>15197.296402461396</v>
      </c>
      <c r="H9" s="326">
        <f>+IF(ISERROR(VLOOKUP($E$2,Ni!$A$6:$H$2997,4,0)),0,VLOOKUP($E$2,Ni!$A$6:$H$2997,4,0))</f>
        <v>12989.14222432598</v>
      </c>
      <c r="I9" s="326">
        <f>+IF(ISERROR(VLOOKUP($E$2,Ni!$A$6:$H$2997,5,0)),0,VLOOKUP($E$2,Ni!$A$6:$H$2997,5,0))</f>
        <v>12700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1022</v>
      </c>
      <c r="C10" s="166" t="s">
        <v>2</v>
      </c>
      <c r="D10" s="326">
        <f>+IF(ISERROR(VLOOKUP($E$2,Coke!$A$6:$H$2997,3,0)),0,VLOOKUP($E$2,Coke!$A$6:$H$2997,3,0))</f>
        <v>2133</v>
      </c>
      <c r="E10" s="328">
        <f>+IF(ISERROR(VLOOKUP($E$2,Coke!$A$6:$H$2997,7,0)),0,VLOOKUP($E$2,Coke!$A$6:$H$2997,7,0))</f>
        <v>76.5</v>
      </c>
      <c r="F10" s="327" t="s">
        <v>3</v>
      </c>
      <c r="G10" s="326">
        <f>+IF(ISERROR(VLOOKUP($E$2,Coke!$A$6:$H$2997,2,0)),0,VLOOKUP($E$2,Coke!$A$6:$H$2997,2,0))</f>
        <v>318.11416316437834</v>
      </c>
      <c r="H10" s="326">
        <f>+IF(ISERROR(VLOOKUP($E$2,Coke!$A$6:$H$2997,4,0)),0,VLOOKUP($E$2,Coke!$A$6:$H$2997,4,0))</f>
        <v>271.89244714904135</v>
      </c>
      <c r="I10" s="355" t="str">
        <f>+IF(ISERROR(VLOOKUP($E$2,Coke!$A$6:$H$2997,5,0)),0,VLOOKUP($E$2,Coke!$A$6:$H$2997,5,0))</f>
        <v>N/A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1025</v>
      </c>
      <c r="C11" s="166" t="s">
        <v>2</v>
      </c>
      <c r="D11" s="326">
        <f>+IF(ISERROR(VLOOKUP($E$2,Steel!$A$6:$H$2997,3,0)),0,VLOOKUP($E$2,Steel!$A$6:$H$2997,3,0))</f>
        <v>3810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568.22079777603449</v>
      </c>
      <c r="H11" s="326">
        <f>+IF(ISERROR(VLOOKUP($E$2,Steel!$A$6:$H$2997,4,0)),0,VLOOKUP($E$2,Steel!$A$6:$H$2997,4,0))</f>
        <v>485.65880151797825</v>
      </c>
      <c r="I11" s="355">
        <f>+IF(ISERROR(VLOOKUP($E$2,Steel!$A$6:$H$2997,5,0)),0,VLOOKUP($E$2,Steel!$A$6:$H$2997,5,0))</f>
        <v>479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1024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1024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43517</v>
      </c>
      <c r="C15" s="182" t="s">
        <v>1002</v>
      </c>
      <c r="D15" s="192">
        <f>+IF(ISERROR(VLOOKUP($E$2,'CNY-VND'!$A$4:$B$500,2,0)),0,VLOOKUP($E$2,'CNY-VND'!$A$4:$B$500,2,0))</f>
        <v>3483</v>
      </c>
      <c r="E15" s="387" t="s">
        <v>1000</v>
      </c>
      <c r="F15" s="387"/>
      <c r="G15" s="387"/>
      <c r="H15" s="387"/>
      <c r="I15" s="387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23250</v>
      </c>
      <c r="E16" s="387" t="s">
        <v>1003</v>
      </c>
      <c r="F16" s="387"/>
      <c r="G16" s="387"/>
      <c r="H16" s="387"/>
      <c r="I16" s="387"/>
      <c r="L16" s="300"/>
    </row>
    <row r="17" spans="1:12" ht="15.75" customHeight="1">
      <c r="A17" s="182"/>
      <c r="B17" s="191"/>
      <c r="C17" s="182" t="s">
        <v>1020</v>
      </c>
      <c r="D17" s="353">
        <f>+IF(ISERROR(VLOOKUP($E$2,USD_CNY!$A$1:$B$2001,2,0)),0,VLOOKUP($E$2,USD_CNY!$A$1:$B$2001,2,0))</f>
        <v>6.7051400000000001</v>
      </c>
      <c r="E17" s="354" t="s">
        <v>1021</v>
      </c>
      <c r="F17" s="352"/>
      <c r="G17" s="352"/>
      <c r="H17" s="352"/>
      <c r="I17" s="352"/>
      <c r="L17" s="300"/>
    </row>
    <row r="18" spans="1:12" ht="18.75">
      <c r="A18" s="388" t="s">
        <v>17</v>
      </c>
      <c r="B18" s="388"/>
      <c r="C18" s="388"/>
      <c r="D18" s="388"/>
      <c r="E18" s="388"/>
      <c r="F18" s="388"/>
      <c r="G18" s="388"/>
      <c r="H18" s="388"/>
      <c r="I18" s="388"/>
    </row>
    <row r="19" spans="1:12" ht="15.75" customHeight="1">
      <c r="A19" s="382" t="s">
        <v>656</v>
      </c>
      <c r="B19" s="383"/>
      <c r="C19" s="382" t="s">
        <v>18</v>
      </c>
      <c r="D19" s="384"/>
      <c r="E19" s="384"/>
      <c r="F19" s="384"/>
      <c r="G19" s="384"/>
      <c r="H19" s="384"/>
      <c r="I19" s="384"/>
    </row>
    <row r="34" spans="1:12" ht="15" customHeight="1">
      <c r="A34" s="389" t="s">
        <v>657</v>
      </c>
      <c r="B34" s="389"/>
      <c r="C34" s="390" t="s">
        <v>4</v>
      </c>
      <c r="D34" s="390"/>
      <c r="E34" s="390"/>
      <c r="F34" s="390"/>
      <c r="G34" s="390"/>
      <c r="H34" s="390"/>
      <c r="I34" s="390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389" t="s">
        <v>705</v>
      </c>
      <c r="B49" s="389"/>
      <c r="C49" s="390" t="s">
        <v>706</v>
      </c>
      <c r="D49" s="390"/>
      <c r="E49" s="390"/>
      <c r="F49" s="390"/>
      <c r="G49" s="390"/>
      <c r="H49" s="390"/>
      <c r="I49" s="390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389" t="s">
        <v>721</v>
      </c>
      <c r="B67" s="389"/>
      <c r="C67" s="390" t="s">
        <v>722</v>
      </c>
      <c r="D67" s="390"/>
      <c r="E67" s="390"/>
      <c r="F67" s="390"/>
      <c r="G67" s="390"/>
      <c r="H67" s="390"/>
      <c r="I67" s="390"/>
    </row>
    <row r="82" spans="1:9">
      <c r="A82" s="389" t="s">
        <v>759</v>
      </c>
      <c r="B82" s="389"/>
      <c r="C82" s="390" t="s">
        <v>760</v>
      </c>
      <c r="D82" s="390"/>
      <c r="E82" s="390"/>
      <c r="F82" s="390"/>
      <c r="G82" s="390"/>
      <c r="H82" s="390"/>
      <c r="I82" s="390"/>
    </row>
    <row r="100" spans="1:9">
      <c r="A100" s="391" t="s">
        <v>1028</v>
      </c>
      <c r="B100" s="391"/>
      <c r="C100" s="391"/>
      <c r="D100" s="391"/>
      <c r="E100" s="391"/>
      <c r="F100" s="391"/>
      <c r="G100" s="391"/>
      <c r="H100" s="391"/>
      <c r="I100" s="391"/>
    </row>
    <row r="115" spans="1:9">
      <c r="A115" s="391" t="s">
        <v>1029</v>
      </c>
      <c r="B115" s="391"/>
      <c r="C115" s="391"/>
      <c r="D115" s="391"/>
      <c r="E115" s="391"/>
      <c r="F115" s="391"/>
      <c r="G115" s="391"/>
      <c r="H115" s="391"/>
      <c r="I115" s="391"/>
    </row>
    <row r="128" spans="1:9">
      <c r="A128" s="391" t="s">
        <v>1005</v>
      </c>
      <c r="B128" s="391"/>
      <c r="C128" s="391"/>
      <c r="D128" s="391"/>
      <c r="E128" s="391"/>
      <c r="F128" s="391"/>
      <c r="G128" s="391"/>
      <c r="H128" s="391"/>
      <c r="I128" s="391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28:I128"/>
    <mergeCell ref="A49:B49"/>
    <mergeCell ref="C49:I49"/>
    <mergeCell ref="A67:B67"/>
    <mergeCell ref="C67:I67"/>
    <mergeCell ref="A115:I115"/>
    <mergeCell ref="A34:B34"/>
    <mergeCell ref="C34:I34"/>
    <mergeCell ref="A82:B82"/>
    <mergeCell ref="C82:I82"/>
    <mergeCell ref="A100:I100"/>
    <mergeCell ref="A19:B19"/>
    <mergeCell ref="C19:I19"/>
    <mergeCell ref="A1:I1"/>
    <mergeCell ref="A2:D2"/>
    <mergeCell ref="E15:I15"/>
    <mergeCell ref="E16:I16"/>
    <mergeCell ref="A18:I18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1032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58"/>
  <sheetViews>
    <sheetView workbookViewId="0">
      <pane ySplit="3" topLeftCell="A1027" activePane="bottomLeft" state="frozen"/>
      <selection pane="bottomLeft" activeCell="B1038" sqref="B1038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00" t="s">
        <v>1019</v>
      </c>
      <c r="B1" s="401"/>
      <c r="C1" s="401"/>
      <c r="D1" s="401"/>
      <c r="E1" s="401"/>
      <c r="F1" s="401"/>
      <c r="G1" s="401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1019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2">
      <c r="A1025" s="225">
        <v>43489</v>
      </c>
      <c r="B1025" s="341">
        <v>6.7923099999999996</v>
      </c>
    </row>
    <row r="1026" spans="1:2">
      <c r="A1026" s="225">
        <v>43490</v>
      </c>
      <c r="B1026" s="341">
        <v>6.7936199999999998</v>
      </c>
    </row>
    <row r="1027" spans="1:2">
      <c r="A1027" s="225">
        <v>43493</v>
      </c>
      <c r="B1027" s="341">
        <v>6.7515000000000001</v>
      </c>
    </row>
    <row r="1028" spans="1:2">
      <c r="A1028" s="225">
        <v>43494</v>
      </c>
      <c r="B1028" s="341">
        <v>6.7548000000000004</v>
      </c>
    </row>
    <row r="1029" spans="1:2">
      <c r="A1029" s="225">
        <v>43495</v>
      </c>
      <c r="B1029" s="341">
        <v>6.7308300000000001</v>
      </c>
    </row>
    <row r="1030" spans="1:2">
      <c r="A1030" s="225">
        <v>43496</v>
      </c>
      <c r="B1030" s="341">
        <v>6.7148899999999996</v>
      </c>
    </row>
    <row r="1031" spans="1:2">
      <c r="A1031" s="225">
        <v>43497</v>
      </c>
      <c r="B1031" s="341">
        <v>6.7418800000000001</v>
      </c>
    </row>
    <row r="1032" spans="1:2">
      <c r="A1032" s="225">
        <v>43508</v>
      </c>
      <c r="B1032" s="341">
        <v>6.7863300000000004</v>
      </c>
    </row>
    <row r="1033" spans="1:2">
      <c r="A1033" s="225">
        <v>43509</v>
      </c>
      <c r="B1033" s="341">
        <v>6.7648900000000003</v>
      </c>
    </row>
    <row r="1034" spans="1:2">
      <c r="A1034" s="225">
        <v>43510</v>
      </c>
      <c r="B1034" s="341">
        <v>6.7776300000000003</v>
      </c>
    </row>
    <row r="1035" spans="1:2">
      <c r="A1035" s="225">
        <v>43511</v>
      </c>
      <c r="B1035" s="341">
        <v>6.7857900000000004</v>
      </c>
    </row>
    <row r="1036" spans="1:2">
      <c r="A1036" s="225">
        <v>43514</v>
      </c>
      <c r="B1036" s="341">
        <v>6.7625000000000002</v>
      </c>
    </row>
    <row r="1037" spans="1:2">
      <c r="A1037" s="225">
        <v>43515</v>
      </c>
      <c r="B1037" s="341">
        <v>6.7800200000000004</v>
      </c>
    </row>
    <row r="1038" spans="1:2">
      <c r="A1038" s="225">
        <v>43517</v>
      </c>
      <c r="B1038" s="341">
        <v>6.7051400000000001</v>
      </c>
    </row>
    <row r="1039" spans="1:2">
      <c r="A1039" s="225"/>
      <c r="B1039" s="341"/>
    </row>
    <row r="1040" spans="1:2">
      <c r="A1040" s="125"/>
    </row>
    <row r="1041" spans="1:1">
      <c r="A1041" s="125"/>
    </row>
    <row r="1042" spans="1:1">
      <c r="A1042" s="125"/>
    </row>
    <row r="1043" spans="1:1">
      <c r="A1043" s="125"/>
    </row>
    <row r="1044" spans="1:1">
      <c r="A1044" s="125"/>
    </row>
    <row r="1045" spans="1:1">
      <c r="A1045" s="125"/>
    </row>
    <row r="1046" spans="1:1">
      <c r="A1046" s="125"/>
    </row>
    <row r="1047" spans="1:1">
      <c r="A1047" s="125"/>
    </row>
    <row r="1048" spans="1:1">
      <c r="A1048" s="125"/>
    </row>
    <row r="1049" spans="1:1">
      <c r="A1049" s="125"/>
    </row>
    <row r="1050" spans="1:1">
      <c r="A1050" s="125"/>
    </row>
    <row r="1051" spans="1:1">
      <c r="A1051" s="125"/>
    </row>
    <row r="1052" spans="1:1">
      <c r="A1052" s="125"/>
    </row>
    <row r="1053" spans="1:1">
      <c r="A1053" s="125"/>
    </row>
    <row r="1054" spans="1:1">
      <c r="A1054" s="125"/>
    </row>
    <row r="1055" spans="1:1">
      <c r="A1055" s="125"/>
    </row>
    <row r="1056" spans="1:1">
      <c r="A1056" s="125"/>
    </row>
    <row r="1057" spans="1:1">
      <c r="A1057" s="125"/>
    </row>
    <row r="1058" spans="1:1">
      <c r="A1058" s="125"/>
    </row>
    <row r="1059" spans="1:1">
      <c r="A1059" s="125"/>
    </row>
    <row r="1060" spans="1:1">
      <c r="A1060" s="125"/>
    </row>
    <row r="1061" spans="1:1">
      <c r="A1061" s="125"/>
    </row>
    <row r="1062" spans="1:1">
      <c r="A1062" s="125"/>
    </row>
    <row r="1063" spans="1:1">
      <c r="A1063" s="125"/>
    </row>
    <row r="1064" spans="1:1">
      <c r="A1064" s="125"/>
    </row>
    <row r="1065" spans="1:1">
      <c r="A1065" s="125"/>
    </row>
    <row r="1066" spans="1:1">
      <c r="A1066" s="125"/>
    </row>
    <row r="1067" spans="1:1">
      <c r="A1067" s="125"/>
    </row>
    <row r="1068" spans="1:1">
      <c r="A1068" s="125"/>
    </row>
    <row r="1069" spans="1:1">
      <c r="A1069" s="125"/>
    </row>
    <row r="1070" spans="1:1">
      <c r="A1070" s="125"/>
    </row>
    <row r="1071" spans="1:1">
      <c r="A1071" s="125"/>
    </row>
    <row r="1072" spans="1:1">
      <c r="A1072" s="125"/>
    </row>
    <row r="1073" spans="1:1">
      <c r="A1073" s="125"/>
    </row>
    <row r="1074" spans="1:1">
      <c r="A1074" s="125"/>
    </row>
    <row r="1075" spans="1:1">
      <c r="A1075" s="125"/>
    </row>
    <row r="1076" spans="1:1">
      <c r="A1076" s="125"/>
    </row>
    <row r="1077" spans="1:1">
      <c r="A1077" s="125"/>
    </row>
    <row r="1078" spans="1:1">
      <c r="A1078" s="125"/>
    </row>
    <row r="1079" spans="1:1">
      <c r="A1079" s="125"/>
    </row>
    <row r="1080" spans="1:1">
      <c r="A1080" s="125"/>
    </row>
    <row r="1081" spans="1:1">
      <c r="A1081" s="125"/>
    </row>
    <row r="1082" spans="1:1">
      <c r="A1082" s="125"/>
    </row>
    <row r="1083" spans="1:1">
      <c r="A1083" s="125"/>
    </row>
    <row r="1084" spans="1:1">
      <c r="A1084" s="125"/>
    </row>
    <row r="1085" spans="1:1">
      <c r="A1085" s="125"/>
    </row>
    <row r="1086" spans="1:1">
      <c r="A1086" s="125"/>
    </row>
    <row r="1087" spans="1:1">
      <c r="A1087" s="125"/>
    </row>
    <row r="1088" spans="1:1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11" activePane="bottomLeft" state="frozen"/>
      <selection pane="bottomLeft" activeCell="B519" sqref="B519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1014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/>
      <c r="B520" s="333"/>
    </row>
    <row r="521" spans="1:2" ht="15.75">
      <c r="A521" s="232"/>
      <c r="B521" s="333"/>
    </row>
    <row r="522" spans="1:2" ht="15.75">
      <c r="A522" s="232"/>
      <c r="B522" s="333"/>
    </row>
    <row r="523" spans="1:2" ht="15.75">
      <c r="A523" s="232"/>
      <c r="B523" s="333"/>
    </row>
    <row r="524" spans="1:2" ht="15.75">
      <c r="A524" s="232"/>
      <c r="B524" s="333"/>
    </row>
    <row r="525" spans="1:2" ht="15.75">
      <c r="A525" s="232"/>
      <c r="B525" s="333"/>
    </row>
    <row r="526" spans="1:2" ht="15.75">
      <c r="A526" s="232"/>
      <c r="B526" s="333"/>
    </row>
    <row r="527" spans="1:2" ht="15.75">
      <c r="A527" s="232"/>
      <c r="B527" s="333"/>
    </row>
    <row r="528" spans="1:2" ht="15.75">
      <c r="A528" s="232"/>
      <c r="B528" s="333"/>
    </row>
    <row r="529" spans="1:2" ht="15.75">
      <c r="A529" s="232"/>
      <c r="B529" s="333"/>
    </row>
    <row r="530" spans="1:2" ht="15.75">
      <c r="A530" s="232"/>
      <c r="B530" s="333"/>
    </row>
    <row r="531" spans="1:2" ht="15.75">
      <c r="A531" s="232"/>
      <c r="B531" s="333"/>
    </row>
    <row r="532" spans="1:2" ht="15.75">
      <c r="A532" s="232"/>
      <c r="B532" s="333"/>
    </row>
    <row r="533" spans="1:2" ht="15.75">
      <c r="A533" s="232"/>
      <c r="B533" s="333"/>
    </row>
    <row r="534" spans="1:2" ht="15.75">
      <c r="A534" s="232"/>
      <c r="B534" s="333"/>
    </row>
    <row r="535" spans="1:2" ht="15.75">
      <c r="A535" s="232"/>
      <c r="B535" s="333"/>
    </row>
    <row r="536" spans="1:2" ht="15.75">
      <c r="A536" s="232"/>
      <c r="B536" s="333"/>
    </row>
    <row r="537" spans="1:2" ht="15.75">
      <c r="A537" s="232"/>
      <c r="B537" s="333"/>
    </row>
    <row r="538" spans="1:2" ht="15.75">
      <c r="A538" s="232"/>
      <c r="B538" s="333"/>
    </row>
    <row r="539" spans="1:2" ht="15.75">
      <c r="A539" s="232"/>
      <c r="B539" s="333"/>
    </row>
    <row r="540" spans="1:2" ht="15.75">
      <c r="A540" s="232"/>
      <c r="B540" s="333"/>
    </row>
    <row r="541" spans="1:2" ht="15.75">
      <c r="A541" s="232"/>
      <c r="B541" s="333"/>
    </row>
    <row r="542" spans="1:2" ht="15.75">
      <c r="A542" s="232"/>
      <c r="B542" s="333"/>
    </row>
    <row r="543" spans="1:2" ht="15.75">
      <c r="A543" s="232"/>
      <c r="B543" s="333"/>
    </row>
    <row r="544" spans="1:2" ht="15.75">
      <c r="A544" s="232"/>
      <c r="B544" s="333"/>
    </row>
    <row r="545" spans="1:2" ht="15.75">
      <c r="A545" s="232"/>
      <c r="B545" s="333"/>
    </row>
    <row r="546" spans="1:2" ht="15.75">
      <c r="A546" s="232"/>
      <c r="B546" s="333"/>
    </row>
    <row r="547" spans="1:2" ht="15.75">
      <c r="A547" s="232"/>
      <c r="B547" s="333"/>
    </row>
    <row r="548" spans="1:2" ht="15.75">
      <c r="A548" s="232"/>
      <c r="B548" s="333"/>
    </row>
    <row r="549" spans="1:2" ht="15.75">
      <c r="A549" s="232"/>
      <c r="B549" s="333"/>
    </row>
    <row r="550" spans="1:2" ht="15.75">
      <c r="A550" s="232"/>
      <c r="B550" s="333"/>
    </row>
    <row r="551" spans="1:2" ht="15.75">
      <c r="A551" s="232"/>
      <c r="B551" s="333"/>
    </row>
    <row r="552" spans="1:2" ht="15.75">
      <c r="A552" s="232"/>
      <c r="B552" s="333"/>
    </row>
    <row r="553" spans="1:2" ht="15.75">
      <c r="A553" s="232"/>
      <c r="B553" s="333"/>
    </row>
    <row r="554" spans="1:2" ht="15.75">
      <c r="A554" s="232"/>
      <c r="B554" s="333"/>
    </row>
    <row r="555" spans="1:2" ht="15.75">
      <c r="A555" s="232"/>
      <c r="B555" s="333"/>
    </row>
    <row r="556" spans="1:2" ht="15.75">
      <c r="A556" s="232"/>
      <c r="B556" s="333"/>
    </row>
    <row r="557" spans="1:2" ht="15.75">
      <c r="A557" s="232"/>
      <c r="B557" s="333"/>
    </row>
    <row r="558" spans="1:2" ht="15.75">
      <c r="A558" s="232"/>
      <c r="B558" s="333"/>
    </row>
    <row r="559" spans="1:2" ht="15.75">
      <c r="A559" s="232"/>
      <c r="B559" s="333"/>
    </row>
    <row r="560" spans="1:2" ht="15.75">
      <c r="A560" s="232"/>
      <c r="B560" s="333"/>
    </row>
    <row r="561" spans="1:2" ht="15.75">
      <c r="A561" s="232"/>
      <c r="B561" s="333"/>
    </row>
    <row r="562" spans="1:2" ht="15.75">
      <c r="A562" s="232"/>
      <c r="B562" s="333"/>
    </row>
    <row r="563" spans="1:2" ht="15.75">
      <c r="A563" s="232"/>
      <c r="B563" s="333"/>
    </row>
    <row r="564" spans="1:2" ht="15.75">
      <c r="A564" s="232"/>
      <c r="B564" s="333"/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8"/>
  <sheetViews>
    <sheetView workbookViewId="0">
      <pane ySplit="3" topLeftCell="A362" activePane="bottomLeft" state="frozen"/>
      <selection pane="bottomLeft" activeCell="D374" sqref="D374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02" t="s">
        <v>1017</v>
      </c>
      <c r="B1" s="403"/>
      <c r="C1" s="403"/>
      <c r="D1" s="403"/>
      <c r="E1" s="403"/>
      <c r="F1" s="403"/>
      <c r="G1" s="403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/>
      <c r="B376" s="310"/>
    </row>
    <row r="377" spans="1:2">
      <c r="A377" s="307"/>
      <c r="B377" s="310"/>
    </row>
    <row r="378" spans="1:2">
      <c r="A378" s="307"/>
      <c r="B378" s="310"/>
    </row>
    <row r="379" spans="1:2">
      <c r="A379" s="307"/>
      <c r="B379" s="310"/>
    </row>
    <row r="380" spans="1:2">
      <c r="A380" s="307"/>
      <c r="B380" s="310"/>
    </row>
    <row r="381" spans="1:2">
      <c r="A381" s="307"/>
      <c r="B381" s="310"/>
    </row>
    <row r="382" spans="1:2">
      <c r="A382" s="307"/>
      <c r="B382" s="310"/>
    </row>
    <row r="383" spans="1:2">
      <c r="A383" s="307"/>
      <c r="B383" s="310"/>
    </row>
    <row r="384" spans="1:2">
      <c r="A384" s="307"/>
      <c r="B384" s="310"/>
    </row>
    <row r="385" spans="1:2">
      <c r="A385" s="307"/>
      <c r="B385" s="310"/>
    </row>
    <row r="386" spans="1:2">
      <c r="A386" s="307"/>
      <c r="B386" s="310"/>
    </row>
    <row r="387" spans="1:2">
      <c r="A387" s="307"/>
      <c r="B387" s="310"/>
    </row>
    <row r="388" spans="1:2">
      <c r="A388" s="307"/>
      <c r="B388" s="310"/>
    </row>
    <row r="389" spans="1:2">
      <c r="A389" s="307"/>
      <c r="B389" s="310"/>
    </row>
    <row r="390" spans="1:2">
      <c r="A390" s="307"/>
      <c r="B390" s="310"/>
    </row>
    <row r="391" spans="1:2">
      <c r="A391" s="307"/>
      <c r="B391" s="310"/>
    </row>
    <row r="392" spans="1:2">
      <c r="A392" s="307"/>
      <c r="B392" s="310"/>
    </row>
    <row r="393" spans="1:2">
      <c r="A393" s="307"/>
      <c r="B393" s="310"/>
    </row>
    <row r="394" spans="1:2">
      <c r="A394" s="307"/>
      <c r="B394" s="310"/>
    </row>
    <row r="395" spans="1:2">
      <c r="A395" s="307"/>
      <c r="B395" s="310"/>
    </row>
    <row r="396" spans="1:2">
      <c r="A396" s="307"/>
      <c r="B396" s="310"/>
    </row>
    <row r="397" spans="1:2">
      <c r="A397" s="307"/>
      <c r="B397" s="310"/>
    </row>
    <row r="398" spans="1:2">
      <c r="A398" s="307"/>
      <c r="B398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50" activePane="bottomLeft" state="frozen"/>
      <selection pane="bottomLeft" activeCell="E1252" sqref="E1252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392" t="s">
        <v>749</v>
      </c>
      <c r="B1" s="392"/>
      <c r="C1" s="392"/>
      <c r="D1" s="392"/>
      <c r="E1" s="392"/>
      <c r="F1" s="392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393" t="s">
        <v>750</v>
      </c>
      <c r="C3" s="394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6351.5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52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53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/>
      <c r="B1253" s="47" t="str">
        <f t="shared" ref="B1252:B1254" si="55">+IF(F1253=0,"",C1253/F1253)</f>
        <v/>
      </c>
      <c r="C1253" s="343"/>
      <c r="D1253" s="47"/>
      <c r="E1253" s="267"/>
      <c r="F1253" s="170"/>
      <c r="G1253" s="162"/>
    </row>
    <row r="1254" spans="1:7">
      <c r="A1254" s="225"/>
      <c r="B1254" s="47" t="str">
        <f t="shared" si="55"/>
        <v/>
      </c>
      <c r="C1254" s="343"/>
      <c r="D1254" s="47"/>
      <c r="E1254" s="407"/>
      <c r="F1254" s="47"/>
    </row>
    <row r="1255" spans="1:7">
      <c r="A1255" s="46"/>
      <c r="B1255" s="47"/>
      <c r="C1255" s="267"/>
      <c r="D1255" s="47"/>
      <c r="E1255" s="267"/>
      <c r="F1255" s="47"/>
    </row>
    <row r="1256" spans="1:7">
      <c r="A1256" s="46"/>
      <c r="B1256" s="47"/>
      <c r="C1256" s="267"/>
      <c r="D1256" s="47"/>
      <c r="E1256" s="267"/>
      <c r="F1256" s="47"/>
    </row>
    <row r="1257" spans="1:7">
      <c r="A1257" s="46"/>
      <c r="B1257" s="47"/>
      <c r="C1257" s="267"/>
      <c r="D1257" s="47"/>
      <c r="E1257" s="267"/>
      <c r="F1257" s="47"/>
    </row>
    <row r="1258" spans="1:7">
      <c r="A1258" s="46"/>
      <c r="B1258" s="47"/>
      <c r="C1258" s="267"/>
      <c r="D1258" s="47"/>
      <c r="E1258" s="267"/>
      <c r="F1258" s="47"/>
    </row>
    <row r="1259" spans="1:7">
      <c r="A1259" s="46"/>
      <c r="B1259" s="47"/>
      <c r="C1259" s="267"/>
      <c r="D1259" s="47"/>
      <c r="E1259" s="267"/>
      <c r="F1259" s="47"/>
    </row>
    <row r="1260" spans="1:7">
      <c r="A1260" s="46"/>
      <c r="B1260" s="47"/>
      <c r="C1260" s="267"/>
      <c r="D1260" s="47"/>
      <c r="E1260" s="267"/>
      <c r="F1260" s="47"/>
    </row>
    <row r="1261" spans="1:7">
      <c r="A1261" s="46"/>
      <c r="B1261" s="47"/>
      <c r="C1261" s="267"/>
      <c r="D1261" s="47"/>
      <c r="E1261" s="267"/>
      <c r="F1261" s="47"/>
    </row>
    <row r="1262" spans="1:7">
      <c r="A1262" s="46"/>
      <c r="B1262" s="47"/>
      <c r="C1262" s="267"/>
      <c r="D1262" s="47"/>
      <c r="E1262" s="267"/>
      <c r="F1262" s="47"/>
    </row>
    <row r="1263" spans="1:7">
      <c r="A1263" s="46"/>
      <c r="B1263" s="47"/>
      <c r="C1263" s="267"/>
      <c r="D1263" s="47"/>
      <c r="E1263" s="267"/>
      <c r="F1263" s="47"/>
    </row>
    <row r="1264" spans="1:7">
      <c r="A1264" s="46"/>
      <c r="B1264" s="47"/>
      <c r="C1264" s="267"/>
      <c r="D1264" s="47"/>
      <c r="E1264" s="267"/>
      <c r="F1264" s="47"/>
    </row>
    <row r="1265" spans="1:6">
      <c r="A1265" s="46"/>
      <c r="B1265" s="47"/>
      <c r="C1265" s="267"/>
      <c r="D1265" s="47"/>
      <c r="E1265" s="267"/>
      <c r="F1265" s="47"/>
    </row>
    <row r="1266" spans="1:6">
      <c r="A1266" s="46"/>
      <c r="B1266" s="47"/>
      <c r="C1266" s="267"/>
      <c r="D1266" s="47"/>
      <c r="E1266" s="267"/>
      <c r="F1266" s="47"/>
    </row>
    <row r="1267" spans="1:6">
      <c r="A1267" s="46"/>
      <c r="B1267" s="47"/>
      <c r="C1267" s="267"/>
      <c r="D1267" s="47"/>
      <c r="E1267" s="267"/>
      <c r="F1267" s="47"/>
    </row>
    <row r="1268" spans="1:6">
      <c r="A1268" s="46"/>
      <c r="B1268" s="47"/>
      <c r="C1268" s="267"/>
      <c r="D1268" s="47"/>
      <c r="E1268" s="267"/>
      <c r="F1268" s="47"/>
    </row>
    <row r="1269" spans="1:6">
      <c r="A1269" s="46"/>
      <c r="B1269" s="47"/>
      <c r="C1269" s="267"/>
      <c r="D1269" s="47"/>
      <c r="E1269" s="267"/>
      <c r="F1269" s="47"/>
    </row>
    <row r="1270" spans="1:6">
      <c r="A1270" s="46"/>
      <c r="B1270" s="47"/>
      <c r="C1270" s="267"/>
      <c r="D1270" s="47"/>
      <c r="E1270" s="267"/>
      <c r="F1270" s="47"/>
    </row>
    <row r="1271" spans="1:6">
      <c r="A1271" s="46"/>
      <c r="B1271" s="47"/>
      <c r="C1271" s="267"/>
      <c r="D1271" s="47"/>
      <c r="E1271" s="267"/>
      <c r="F1271" s="47"/>
    </row>
    <row r="1272" spans="1:6">
      <c r="A1272" s="46"/>
      <c r="B1272" s="47"/>
      <c r="C1272" s="267"/>
      <c r="D1272" s="47"/>
      <c r="E1272" s="267"/>
      <c r="F1272" s="47"/>
    </row>
    <row r="1273" spans="1:6">
      <c r="A1273" s="46"/>
      <c r="B1273" s="47"/>
      <c r="C1273" s="267"/>
      <c r="D1273" s="47"/>
      <c r="E1273" s="267"/>
      <c r="F1273" s="47"/>
    </row>
    <row r="1274" spans="1:6">
      <c r="A1274" s="46"/>
      <c r="B1274" s="47"/>
      <c r="C1274" s="267"/>
      <c r="D1274" s="47"/>
      <c r="E1274" s="267"/>
      <c r="F1274" s="47"/>
    </row>
    <row r="1275" spans="1:6">
      <c r="A1275" s="46"/>
      <c r="B1275" s="47"/>
      <c r="C1275" s="267"/>
      <c r="D1275" s="47"/>
      <c r="E1275" s="267"/>
      <c r="F1275" s="47"/>
    </row>
    <row r="1276" spans="1:6">
      <c r="A1276" s="46"/>
      <c r="B1276" s="47"/>
      <c r="C1276" s="267"/>
      <c r="D1276" s="47"/>
      <c r="E1276" s="267"/>
      <c r="F1276" s="47"/>
    </row>
    <row r="1277" spans="1:6">
      <c r="A1277" s="46"/>
      <c r="B1277" s="47"/>
      <c r="C1277" s="267"/>
      <c r="D1277" s="47"/>
      <c r="E1277" s="267"/>
      <c r="F1277" s="47"/>
    </row>
    <row r="1278" spans="1:6">
      <c r="A1278" s="46"/>
      <c r="B1278" s="47"/>
      <c r="C1278" s="267"/>
      <c r="D1278" s="47"/>
      <c r="E1278" s="267"/>
      <c r="F1278" s="47"/>
    </row>
    <row r="1279" spans="1:6">
      <c r="A1279" s="46"/>
      <c r="B1279" s="47"/>
      <c r="C1279" s="267"/>
      <c r="D1279" s="47"/>
      <c r="E1279" s="267"/>
      <c r="F1279" s="47"/>
    </row>
    <row r="1280" spans="1:6">
      <c r="A1280" s="46"/>
      <c r="B1280" s="47"/>
      <c r="C1280" s="267"/>
      <c r="D1280" s="47"/>
      <c r="E1280" s="267"/>
      <c r="F1280" s="47"/>
    </row>
    <row r="1281" spans="1:6">
      <c r="A1281" s="46"/>
      <c r="B1281" s="47"/>
      <c r="C1281" s="267"/>
      <c r="D1281" s="47"/>
      <c r="E1281" s="267"/>
      <c r="F1281" s="47"/>
    </row>
    <row r="1282" spans="1:6">
      <c r="A1282" s="46"/>
      <c r="B1282" s="47"/>
      <c r="C1282" s="267"/>
      <c r="D1282" s="47"/>
      <c r="E1282" s="267"/>
      <c r="F1282" s="47"/>
    </row>
    <row r="1283" spans="1:6">
      <c r="A1283" s="46"/>
      <c r="B1283" s="47"/>
      <c r="C1283" s="267"/>
      <c r="D1283" s="47"/>
      <c r="E1283" s="267"/>
      <c r="F1283" s="47"/>
    </row>
    <row r="1284" spans="1:6">
      <c r="A1284" s="46"/>
      <c r="B1284" s="47"/>
      <c r="C1284" s="267"/>
      <c r="D1284" s="47"/>
      <c r="E1284" s="267"/>
      <c r="F1284" s="47"/>
    </row>
    <row r="1285" spans="1:6">
      <c r="A1285" s="46"/>
      <c r="B1285" s="47"/>
      <c r="C1285" s="267"/>
      <c r="D1285" s="47"/>
      <c r="E1285" s="267"/>
      <c r="F1285" s="47"/>
    </row>
    <row r="1286" spans="1:6">
      <c r="A1286" s="46"/>
      <c r="B1286" s="47"/>
      <c r="C1286" s="267"/>
      <c r="D1286" s="47"/>
      <c r="E1286" s="267"/>
      <c r="F1286" s="47"/>
    </row>
    <row r="1287" spans="1:6">
      <c r="A1287" s="46"/>
      <c r="B1287" s="47"/>
      <c r="C1287" s="267"/>
      <c r="D1287" s="47"/>
      <c r="E1287" s="267"/>
      <c r="F1287" s="47"/>
    </row>
    <row r="1288" spans="1:6">
      <c r="A1288" s="46"/>
      <c r="B1288" s="47"/>
      <c r="C1288" s="267"/>
      <c r="D1288" s="47"/>
      <c r="E1288" s="267"/>
      <c r="F1288" s="47"/>
    </row>
    <row r="1289" spans="1:6">
      <c r="A1289" s="46"/>
      <c r="B1289" s="47"/>
      <c r="C1289" s="267"/>
      <c r="D1289" s="47"/>
      <c r="E1289" s="267"/>
      <c r="F1289" s="47"/>
    </row>
    <row r="1290" spans="1:6">
      <c r="A1290" s="46"/>
      <c r="B1290" s="47"/>
      <c r="C1290" s="267"/>
      <c r="D1290" s="47"/>
      <c r="E1290" s="267"/>
      <c r="F1290" s="47"/>
    </row>
    <row r="1291" spans="1:6">
      <c r="A1291" s="46"/>
      <c r="B1291" s="47"/>
      <c r="C1291" s="267"/>
      <c r="D1291" s="47"/>
      <c r="E1291" s="267"/>
      <c r="F1291" s="47"/>
    </row>
    <row r="1292" spans="1:6">
      <c r="A1292" s="46"/>
      <c r="B1292" s="47"/>
      <c r="C1292" s="267"/>
      <c r="D1292" s="47"/>
      <c r="E1292" s="267"/>
      <c r="F1292" s="47"/>
    </row>
    <row r="1293" spans="1:6">
      <c r="A1293" s="46"/>
      <c r="B1293" s="47"/>
      <c r="C1293" s="267"/>
      <c r="D1293" s="47"/>
      <c r="E1293" s="267"/>
      <c r="F1293" s="47"/>
    </row>
    <row r="1294" spans="1:6">
      <c r="A1294" s="46"/>
      <c r="B1294" s="47"/>
      <c r="C1294" s="267"/>
      <c r="D1294" s="47"/>
      <c r="E1294" s="267"/>
      <c r="F1294" s="47"/>
    </row>
    <row r="1295" spans="1:6">
      <c r="A1295" s="46"/>
      <c r="B1295" s="47"/>
      <c r="C1295" s="267"/>
      <c r="D1295" s="47"/>
      <c r="E1295" s="267"/>
      <c r="F1295" s="47"/>
    </row>
    <row r="1296" spans="1:6">
      <c r="A1296" s="46"/>
      <c r="B1296" s="47"/>
      <c r="C1296" s="267"/>
      <c r="D1296" s="47"/>
      <c r="E1296" s="267"/>
      <c r="F1296" s="47"/>
    </row>
    <row r="1297" spans="1:6">
      <c r="A1297" s="46"/>
      <c r="B1297" s="47"/>
      <c r="C1297" s="267"/>
      <c r="D1297" s="47"/>
      <c r="E1297" s="267"/>
      <c r="F1297" s="47"/>
    </row>
    <row r="1298" spans="1:6">
      <c r="A1298" s="46"/>
      <c r="B1298" s="47"/>
      <c r="C1298" s="267"/>
      <c r="D1298" s="47"/>
      <c r="E1298" s="267"/>
      <c r="F1298" s="47"/>
    </row>
    <row r="1299" spans="1:6">
      <c r="A1299" s="46"/>
      <c r="B1299" s="47"/>
      <c r="C1299" s="267"/>
      <c r="D1299" s="47"/>
      <c r="E1299" s="267"/>
      <c r="F1299" s="47"/>
    </row>
    <row r="1300" spans="1:6">
      <c r="A1300" s="46"/>
      <c r="B1300" s="47"/>
      <c r="C1300" s="267"/>
      <c r="D1300" s="47"/>
      <c r="E1300" s="267"/>
      <c r="F1300" s="47"/>
    </row>
    <row r="1301" spans="1:6">
      <c r="A1301" s="46"/>
      <c r="B1301" s="47"/>
      <c r="C1301" s="267"/>
      <c r="D1301" s="47"/>
      <c r="E1301" s="267"/>
      <c r="F1301" s="47"/>
    </row>
    <row r="1302" spans="1:6">
      <c r="A1302" s="46"/>
      <c r="B1302" s="47"/>
      <c r="C1302" s="267"/>
      <c r="D1302" s="47"/>
      <c r="E1302" s="267"/>
      <c r="F1302" s="47"/>
    </row>
    <row r="1303" spans="1:6">
      <c r="A1303" s="46"/>
      <c r="B1303" s="47"/>
      <c r="C1303" s="267"/>
      <c r="D1303" s="47"/>
      <c r="E1303" s="267"/>
      <c r="F1303" s="47"/>
    </row>
    <row r="1304" spans="1:6">
      <c r="A1304" s="46"/>
      <c r="B1304" s="47"/>
      <c r="C1304" s="267"/>
      <c r="D1304" s="47"/>
      <c r="E1304" s="267"/>
      <c r="F1304" s="47"/>
    </row>
    <row r="1305" spans="1:6">
      <c r="A1305" s="46"/>
      <c r="B1305" s="47"/>
      <c r="C1305" s="267"/>
      <c r="D1305" s="47"/>
      <c r="E1305" s="267"/>
      <c r="F1305" s="47"/>
    </row>
    <row r="1306" spans="1:6">
      <c r="A1306" s="46"/>
      <c r="B1306" s="47"/>
      <c r="C1306" s="267"/>
      <c r="D1306" s="47"/>
      <c r="E1306" s="267"/>
      <c r="F1306" s="47"/>
    </row>
    <row r="1307" spans="1:6">
      <c r="A1307" s="46"/>
      <c r="B1307" s="47"/>
      <c r="C1307" s="267"/>
      <c r="D1307" s="47"/>
      <c r="E1307" s="267"/>
      <c r="F1307" s="47"/>
    </row>
    <row r="1308" spans="1:6">
      <c r="A1308" s="46"/>
      <c r="B1308" s="47"/>
      <c r="C1308" s="267"/>
      <c r="D1308" s="47"/>
      <c r="E1308" s="267"/>
      <c r="F1308" s="47"/>
    </row>
    <row r="1309" spans="1:6">
      <c r="A1309" s="46"/>
      <c r="B1309" s="47"/>
      <c r="C1309" s="267"/>
      <c r="D1309" s="47"/>
      <c r="E1309" s="267"/>
      <c r="F1309" s="47"/>
    </row>
    <row r="1310" spans="1:6">
      <c r="A1310" s="46"/>
      <c r="B1310" s="47"/>
      <c r="C1310" s="267"/>
      <c r="D1310" s="47"/>
      <c r="E1310" s="267"/>
      <c r="F1310" s="47"/>
    </row>
    <row r="1311" spans="1:6">
      <c r="A1311" s="46"/>
      <c r="B1311" s="47"/>
      <c r="C1311" s="267"/>
      <c r="D1311" s="47"/>
      <c r="E1311" s="267"/>
      <c r="F1311" s="47"/>
    </row>
    <row r="1312" spans="1:6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43" activePane="bottomLeft" state="frozen"/>
      <selection pane="bottomLeft" activeCell="D1255" sqref="D1255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395" t="s">
        <v>749</v>
      </c>
      <c r="B1" s="395"/>
      <c r="C1" s="395"/>
      <c r="D1" s="395"/>
      <c r="E1" s="395"/>
      <c r="F1" s="395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393" t="s">
        <v>659</v>
      </c>
      <c r="C3" s="394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51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>+IF(F1247=0,"",C1247/F1247)</f>
        <v>2475.7618493941013</v>
      </c>
      <c r="C1247" s="47">
        <v>16800</v>
      </c>
      <c r="D1247" s="47">
        <f>+B1247/1.17</f>
        <v>2116.0357687129072</v>
      </c>
      <c r="E1247" s="47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>+IF(F1248=0,"",C1248/F1248)</f>
        <v>2502.7726432532345</v>
      </c>
      <c r="C1248" s="47">
        <v>16925</v>
      </c>
      <c r="D1248" s="47">
        <f>+B1248/1.17</f>
        <v>2139.1219173104569</v>
      </c>
      <c r="E1248" s="47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>+IF(F1249=0,"",C1249/F1249)</f>
        <v>2485.2434063616329</v>
      </c>
      <c r="C1249" s="47">
        <v>16850</v>
      </c>
      <c r="D1249" s="47">
        <f>+B1249/1.17</f>
        <v>2124.1396635569513</v>
      </c>
      <c r="E1249" s="47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>+IF(F1250=0,"",C1250/F1250)</f>
        <v>2505.540525626609</v>
      </c>
      <c r="C1250" s="47">
        <v>16800</v>
      </c>
      <c r="D1250" s="47">
        <f>+B1250/1.17</f>
        <v>2141.4876287406914</v>
      </c>
      <c r="E1250" s="47">
        <v>2025</v>
      </c>
      <c r="F1250" s="170">
        <f>USD_CNY!B1038</f>
        <v>6.7051400000000001</v>
      </c>
      <c r="G1250" s="162">
        <f t="shared" si="49"/>
        <v>-50</v>
      </c>
    </row>
    <row r="1251" spans="1:7">
      <c r="A1251" s="225"/>
      <c r="B1251" s="47"/>
      <c r="C1251" s="47"/>
      <c r="D1251" s="47"/>
      <c r="E1251" s="47"/>
      <c r="F1251" s="170"/>
      <c r="G1251" s="162"/>
    </row>
    <row r="1252" spans="1:7">
      <c r="A1252" s="201"/>
      <c r="B1252" s="47"/>
      <c r="C1252" s="47"/>
      <c r="D1252" s="47"/>
      <c r="E1252" s="47"/>
      <c r="F1252" s="62"/>
    </row>
    <row r="1253" spans="1:7">
      <c r="A1253" s="201"/>
      <c r="B1253" s="47"/>
      <c r="C1253" s="47"/>
      <c r="D1253" s="47"/>
      <c r="E1253" s="47"/>
      <c r="F1253" s="62"/>
    </row>
    <row r="1254" spans="1:7">
      <c r="A1254" s="201"/>
      <c r="B1254" s="47"/>
      <c r="C1254" s="47"/>
      <c r="D1254" s="47"/>
      <c r="E1254" s="47"/>
      <c r="F1254" s="62"/>
    </row>
    <row r="1255" spans="1:7">
      <c r="A1255" s="201"/>
      <c r="B1255" s="47"/>
      <c r="C1255" s="47"/>
      <c r="D1255" s="47"/>
      <c r="E1255" s="47"/>
      <c r="F1255" s="62"/>
    </row>
    <row r="1256" spans="1:7">
      <c r="A1256" s="201"/>
      <c r="B1256" s="47"/>
      <c r="C1256" s="47"/>
      <c r="D1256" s="47"/>
      <c r="E1256" s="47"/>
      <c r="F1256" s="62"/>
    </row>
    <row r="1257" spans="1:7">
      <c r="A1257" s="201"/>
      <c r="B1257" s="47"/>
      <c r="C1257" s="47"/>
      <c r="D1257" s="47"/>
      <c r="E1257" s="47"/>
      <c r="F1257" s="62"/>
    </row>
    <row r="1258" spans="1:7">
      <c r="A1258" s="201"/>
      <c r="B1258" s="47"/>
      <c r="C1258" s="47"/>
      <c r="D1258" s="47"/>
      <c r="E1258" s="47"/>
      <c r="F1258" s="62"/>
    </row>
    <row r="1259" spans="1:7">
      <c r="A1259" s="201"/>
      <c r="B1259" s="47"/>
      <c r="C1259" s="47"/>
      <c r="D1259" s="47"/>
      <c r="E1259" s="47"/>
      <c r="F1259" s="62"/>
    </row>
    <row r="1260" spans="1:7">
      <c r="A1260" s="201"/>
      <c r="B1260" s="47"/>
      <c r="C1260" s="47"/>
      <c r="D1260" s="47"/>
      <c r="E1260" s="47"/>
      <c r="F1260" s="62"/>
    </row>
    <row r="1261" spans="1:7">
      <c r="A1261" s="201"/>
      <c r="B1261" s="47"/>
      <c r="C1261" s="47"/>
      <c r="D1261" s="47"/>
      <c r="E1261" s="47"/>
      <c r="F1261" s="62"/>
    </row>
    <row r="1262" spans="1:7">
      <c r="A1262" s="201"/>
      <c r="B1262" s="47"/>
      <c r="C1262" s="47"/>
      <c r="D1262" s="47"/>
      <c r="E1262" s="47"/>
      <c r="F1262" s="62"/>
    </row>
    <row r="1263" spans="1:7">
      <c r="A1263" s="201"/>
      <c r="B1263" s="47"/>
      <c r="C1263" s="47"/>
      <c r="D1263" s="47"/>
      <c r="E1263" s="47"/>
      <c r="F1263" s="62"/>
    </row>
    <row r="1264" spans="1:7">
      <c r="A1264" s="201"/>
      <c r="B1264" s="47"/>
      <c r="C1264" s="47"/>
      <c r="D1264" s="47"/>
      <c r="E1264" s="47"/>
      <c r="F1264" s="62"/>
    </row>
    <row r="1265" spans="1:6">
      <c r="A1265" s="201"/>
      <c r="B1265" s="47"/>
      <c r="C1265" s="47"/>
      <c r="D1265" s="47"/>
      <c r="E1265" s="47"/>
      <c r="F1265" s="62"/>
    </row>
    <row r="1266" spans="1:6">
      <c r="A1266" s="201"/>
      <c r="B1266" s="47"/>
      <c r="C1266" s="47"/>
      <c r="D1266" s="47"/>
      <c r="E1266" s="47"/>
      <c r="F1266" s="62"/>
    </row>
    <row r="1267" spans="1:6">
      <c r="A1267" s="201"/>
      <c r="B1267" s="47"/>
      <c r="C1267" s="47"/>
      <c r="D1267" s="47"/>
      <c r="E1267" s="47"/>
      <c r="F1267" s="62"/>
    </row>
    <row r="1268" spans="1:6">
      <c r="A1268" s="201"/>
      <c r="B1268" s="47"/>
      <c r="C1268" s="47"/>
      <c r="D1268" s="47"/>
      <c r="E1268" s="47"/>
      <c r="F1268" s="62"/>
    </row>
    <row r="1269" spans="1:6">
      <c r="A1269" s="201"/>
      <c r="B1269" s="47"/>
      <c r="C1269" s="47"/>
      <c r="D1269" s="47"/>
      <c r="E1269" s="47"/>
      <c r="F1269" s="62"/>
    </row>
    <row r="1270" spans="1:6">
      <c r="A1270" s="201"/>
      <c r="B1270" s="47"/>
      <c r="C1270" s="47"/>
      <c r="D1270" s="47"/>
      <c r="E1270" s="47"/>
      <c r="F1270" s="62"/>
    </row>
    <row r="1271" spans="1:6">
      <c r="A1271" s="201"/>
      <c r="B1271" s="47"/>
      <c r="C1271" s="47"/>
      <c r="D1271" s="47"/>
      <c r="E1271" s="47"/>
      <c r="F1271" s="62"/>
    </row>
    <row r="1272" spans="1:6">
      <c r="A1272" s="201"/>
      <c r="B1272" s="47"/>
      <c r="C1272" s="47"/>
      <c r="D1272" s="47"/>
      <c r="E1272" s="47"/>
      <c r="F1272" s="62"/>
    </row>
    <row r="1273" spans="1:6">
      <c r="A1273" s="201"/>
      <c r="B1273" s="47"/>
      <c r="C1273" s="47"/>
      <c r="D1273" s="47"/>
      <c r="E1273" s="47"/>
      <c r="F1273" s="62"/>
    </row>
    <row r="1274" spans="1:6">
      <c r="A1274" s="201"/>
      <c r="B1274" s="47"/>
      <c r="C1274" s="47"/>
      <c r="D1274" s="47"/>
      <c r="E1274" s="47"/>
      <c r="F1274" s="62"/>
    </row>
    <row r="1275" spans="1:6">
      <c r="A1275" s="201"/>
      <c r="B1275" s="47"/>
      <c r="C1275" s="47"/>
      <c r="D1275" s="47"/>
      <c r="E1275" s="47"/>
      <c r="F1275" s="62"/>
    </row>
    <row r="1276" spans="1:6">
      <c r="A1276" s="201"/>
      <c r="B1276" s="47"/>
      <c r="C1276" s="47"/>
      <c r="D1276" s="47"/>
      <c r="E1276" s="47"/>
      <c r="F1276" s="62"/>
    </row>
    <row r="1277" spans="1:6">
      <c r="A1277" s="201"/>
      <c r="B1277" s="47"/>
      <c r="C1277" s="47"/>
      <c r="D1277" s="47"/>
      <c r="E1277" s="47"/>
      <c r="F1277" s="62"/>
    </row>
    <row r="1278" spans="1:6">
      <c r="A1278" s="201"/>
      <c r="B1278" s="47"/>
      <c r="C1278" s="47"/>
      <c r="D1278" s="47"/>
      <c r="E1278" s="47"/>
      <c r="F1278" s="62"/>
    </row>
    <row r="1279" spans="1:6">
      <c r="A1279" s="201"/>
      <c r="B1279" s="47"/>
      <c r="C1279" s="47"/>
      <c r="D1279" s="47"/>
      <c r="E1279" s="47"/>
      <c r="F1279" s="62"/>
    </row>
    <row r="1280" spans="1:6">
      <c r="A1280" s="201"/>
      <c r="B1280" s="47"/>
      <c r="C1280" s="47"/>
      <c r="D1280" s="47"/>
      <c r="E1280" s="47"/>
      <c r="F1280" s="62"/>
    </row>
    <row r="1281" spans="1:6">
      <c r="A1281" s="201"/>
      <c r="B1281" s="47"/>
      <c r="C1281" s="47"/>
      <c r="D1281" s="47"/>
      <c r="E1281" s="47"/>
      <c r="F1281" s="62"/>
    </row>
    <row r="1282" spans="1:6">
      <c r="A1282" s="201"/>
      <c r="B1282" s="47"/>
      <c r="C1282" s="47"/>
      <c r="D1282" s="47"/>
      <c r="E1282" s="47"/>
      <c r="F1282" s="62"/>
    </row>
    <row r="1283" spans="1:6">
      <c r="A1283" s="201"/>
      <c r="B1283" s="47"/>
      <c r="C1283" s="47"/>
      <c r="D1283" s="47"/>
      <c r="E1283" s="47"/>
      <c r="F1283" s="62"/>
    </row>
    <row r="1284" spans="1:6">
      <c r="A1284" s="201"/>
      <c r="B1284" s="47"/>
      <c r="C1284" s="47"/>
      <c r="D1284" s="47"/>
      <c r="E1284" s="47"/>
      <c r="F1284" s="62"/>
    </row>
    <row r="1285" spans="1:6">
      <c r="A1285" s="201"/>
      <c r="B1285" s="47"/>
      <c r="C1285" s="47"/>
      <c r="D1285" s="47"/>
      <c r="E1285" s="47"/>
      <c r="F1285" s="62"/>
    </row>
    <row r="1286" spans="1:6">
      <c r="A1286" s="201"/>
      <c r="B1286" s="47"/>
      <c r="C1286" s="47"/>
      <c r="D1286" s="47"/>
      <c r="E1286" s="47"/>
      <c r="F1286" s="62"/>
    </row>
    <row r="1287" spans="1:6">
      <c r="A1287" s="201"/>
      <c r="B1287" s="47"/>
      <c r="C1287" s="47"/>
      <c r="D1287" s="47"/>
      <c r="E1287" s="47"/>
      <c r="F1287" s="62"/>
    </row>
    <row r="1288" spans="1:6">
      <c r="A1288" s="201"/>
      <c r="B1288" s="47"/>
      <c r="C1288" s="47"/>
      <c r="D1288" s="47"/>
      <c r="E1288" s="47"/>
      <c r="F1288" s="62"/>
    </row>
    <row r="1289" spans="1:6">
      <c r="A1289" s="201"/>
      <c r="B1289" s="47"/>
      <c r="C1289" s="47"/>
      <c r="D1289" s="47"/>
      <c r="E1289" s="47"/>
      <c r="F1289" s="62"/>
    </row>
    <row r="1290" spans="1:6">
      <c r="A1290" s="201"/>
      <c r="B1290" s="47"/>
      <c r="C1290" s="47"/>
      <c r="D1290" s="47"/>
      <c r="E1290" s="47"/>
      <c r="F1290" s="62"/>
    </row>
    <row r="1291" spans="1:6">
      <c r="A1291" s="201"/>
      <c r="B1291" s="47"/>
      <c r="C1291" s="47"/>
      <c r="D1291" s="47"/>
      <c r="E1291" s="47"/>
      <c r="F1291" s="62"/>
    </row>
    <row r="1292" spans="1:6">
      <c r="A1292" s="201"/>
      <c r="B1292" s="47"/>
      <c r="C1292" s="47"/>
      <c r="D1292" s="47"/>
      <c r="E1292" s="47"/>
      <c r="F1292" s="62"/>
    </row>
    <row r="1293" spans="1:6">
      <c r="A1293" s="201"/>
      <c r="B1293" s="47"/>
      <c r="C1293" s="47"/>
      <c r="D1293" s="47"/>
      <c r="E1293" s="47"/>
      <c r="F1293" s="62"/>
    </row>
    <row r="1294" spans="1:6">
      <c r="A1294" s="201"/>
      <c r="B1294" s="47"/>
      <c r="C1294" s="47"/>
      <c r="D1294" s="47"/>
      <c r="E1294" s="47"/>
      <c r="F1294" s="62"/>
    </row>
    <row r="1295" spans="1:6">
      <c r="A1295" s="201"/>
      <c r="B1295" s="47"/>
      <c r="C1295" s="47"/>
      <c r="D1295" s="47"/>
      <c r="E1295" s="47"/>
      <c r="F1295" s="62"/>
    </row>
    <row r="1296" spans="1:6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2"/>
  <sheetViews>
    <sheetView zoomScale="85" zoomScaleNormal="85" workbookViewId="0">
      <pane ySplit="4" topLeftCell="A1235" activePane="bottomLeft" state="frozen"/>
      <selection pane="bottomLeft" activeCell="E1254" sqref="E1254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396" t="s">
        <v>749</v>
      </c>
      <c r="B1" s="396"/>
      <c r="C1" s="396"/>
      <c r="D1" s="396"/>
      <c r="E1" s="396"/>
      <c r="F1" s="396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1015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397" t="s">
        <v>752</v>
      </c>
      <c r="C3" s="398"/>
      <c r="D3" s="85" t="s">
        <v>11</v>
      </c>
      <c r="E3" s="85" t="s">
        <v>1</v>
      </c>
      <c r="F3" s="81" t="s">
        <v>660</v>
      </c>
      <c r="G3" s="74"/>
      <c r="I3" s="334" t="s">
        <v>1016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51" si="40">+IF(F1204=0,"",C1204/F1204)</f>
        <v>502.68342758347438</v>
      </c>
      <c r="C1204" s="257">
        <v>3489</v>
      </c>
      <c r="D1204" s="20">
        <f t="shared" ref="D1204:D1251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52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257">
        <v>3676</v>
      </c>
      <c r="D1247" s="20">
        <f t="shared" si="41"/>
        <v>463.56622327868916</v>
      </c>
      <c r="E1247" s="20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257">
        <v>3666</v>
      </c>
      <c r="D1248" s="20">
        <f t="shared" si="41"/>
        <v>461.74923381556653</v>
      </c>
      <c r="E1248" s="20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257">
        <v>3701</v>
      </c>
      <c r="D1249" s="20">
        <f t="shared" si="41"/>
        <v>467.76308513831623</v>
      </c>
      <c r="E1249" s="20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257">
        <v>3706</v>
      </c>
      <c r="D1250" s="20">
        <f t="shared" si="41"/>
        <v>467.18466428142801</v>
      </c>
      <c r="E1250" s="20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257">
        <v>3716</v>
      </c>
      <c r="D1251" s="20">
        <f t="shared" si="41"/>
        <v>473.67666835716722</v>
      </c>
      <c r="E1251" s="20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/>
      <c r="B1252" s="20"/>
      <c r="C1252" s="257"/>
      <c r="D1252" s="20"/>
      <c r="E1252" s="20"/>
      <c r="F1252" s="58"/>
      <c r="G1252" s="184"/>
    </row>
    <row r="1253" spans="1:7">
      <c r="A1253" s="224"/>
      <c r="B1253" s="20"/>
      <c r="C1253" s="257"/>
      <c r="D1253" s="20"/>
      <c r="E1253" s="20"/>
      <c r="F1253" s="58"/>
    </row>
    <row r="1254" spans="1:7">
      <c r="A1254" s="224"/>
      <c r="B1254" s="20"/>
      <c r="C1254" s="257"/>
      <c r="D1254" s="20"/>
      <c r="E1254" s="20"/>
      <c r="F1254" s="58"/>
    </row>
    <row r="1255" spans="1:7">
      <c r="A1255" s="224"/>
      <c r="B1255" s="20"/>
      <c r="C1255" s="257"/>
      <c r="D1255" s="20"/>
      <c r="E1255" s="20"/>
      <c r="F1255" s="58"/>
    </row>
    <row r="1256" spans="1:7">
      <c r="A1256" s="224"/>
      <c r="B1256" s="20"/>
      <c r="C1256" s="257"/>
      <c r="D1256" s="20"/>
      <c r="E1256" s="20"/>
      <c r="F1256" s="58"/>
    </row>
    <row r="1257" spans="1:7">
      <c r="A1257" s="224"/>
      <c r="B1257" s="20"/>
      <c r="C1257" s="257"/>
      <c r="D1257" s="20"/>
      <c r="E1257" s="20"/>
      <c r="F1257" s="58"/>
    </row>
    <row r="1258" spans="1:7">
      <c r="A1258" s="224"/>
      <c r="B1258" s="20"/>
      <c r="C1258" s="257"/>
      <c r="D1258" s="20"/>
      <c r="E1258" s="20"/>
      <c r="F1258" s="58"/>
    </row>
    <row r="1259" spans="1:7">
      <c r="A1259" s="224"/>
      <c r="B1259" s="20"/>
      <c r="C1259" s="257"/>
      <c r="D1259" s="20"/>
      <c r="E1259" s="20"/>
      <c r="F1259" s="58"/>
    </row>
    <row r="1260" spans="1:7">
      <c r="A1260" s="224"/>
      <c r="B1260" s="20"/>
      <c r="C1260" s="257"/>
      <c r="D1260" s="20"/>
      <c r="E1260" s="20"/>
      <c r="F1260" s="58"/>
    </row>
    <row r="1261" spans="1:7">
      <c r="A1261" s="224"/>
      <c r="B1261" s="20"/>
      <c r="C1261" s="257"/>
      <c r="D1261" s="20"/>
      <c r="E1261" s="20"/>
      <c r="F1261" s="58"/>
    </row>
    <row r="1262" spans="1:7">
      <c r="A1262" s="224"/>
      <c r="B1262" s="20"/>
      <c r="C1262" s="257"/>
      <c r="D1262" s="20"/>
      <c r="E1262" s="20"/>
      <c r="F1262" s="58"/>
    </row>
    <row r="1263" spans="1:7">
      <c r="A1263" s="224"/>
      <c r="B1263" s="20"/>
      <c r="C1263" s="257"/>
      <c r="D1263" s="20"/>
      <c r="E1263" s="20"/>
      <c r="F1263" s="58"/>
    </row>
    <row r="1264" spans="1:7">
      <c r="A1264" s="224"/>
      <c r="B1264" s="20"/>
      <c r="C1264" s="257"/>
      <c r="D1264" s="20"/>
      <c r="E1264" s="20"/>
      <c r="F1264" s="58"/>
    </row>
    <row r="1265" spans="1:6">
      <c r="A1265" s="224"/>
      <c r="B1265" s="20"/>
      <c r="C1265" s="257"/>
      <c r="D1265" s="20"/>
      <c r="E1265" s="20"/>
      <c r="F1265" s="58"/>
    </row>
    <row r="1266" spans="1:6">
      <c r="A1266" s="224"/>
      <c r="B1266" s="20"/>
      <c r="C1266" s="257"/>
      <c r="D1266" s="20"/>
      <c r="E1266" s="20"/>
      <c r="F1266" s="58"/>
    </row>
    <row r="1267" spans="1:6">
      <c r="A1267" s="224"/>
      <c r="B1267" s="20"/>
      <c r="C1267" s="257"/>
      <c r="D1267" s="20"/>
      <c r="E1267" s="20"/>
      <c r="F1267" s="58"/>
    </row>
    <row r="1268" spans="1:6">
      <c r="A1268" s="224"/>
      <c r="B1268" s="20"/>
      <c r="C1268" s="257"/>
      <c r="D1268" s="20"/>
      <c r="E1268" s="20"/>
      <c r="F1268" s="58"/>
    </row>
    <row r="1269" spans="1:6">
      <c r="A1269" s="224"/>
      <c r="B1269" s="20"/>
      <c r="C1269" s="257"/>
      <c r="D1269" s="20"/>
      <c r="E1269" s="20"/>
      <c r="F1269" s="58"/>
    </row>
    <row r="1270" spans="1:6">
      <c r="A1270" s="224"/>
      <c r="B1270" s="20"/>
      <c r="C1270" s="257"/>
      <c r="D1270" s="20"/>
      <c r="E1270" s="20"/>
      <c r="F1270" s="58"/>
    </row>
    <row r="1271" spans="1:6">
      <c r="A1271" s="224"/>
      <c r="B1271" s="20"/>
      <c r="C1271" s="257"/>
      <c r="D1271" s="20"/>
      <c r="E1271" s="20"/>
      <c r="F1271" s="58"/>
    </row>
    <row r="1272" spans="1:6">
      <c r="A1272" s="224"/>
      <c r="B1272" s="20"/>
      <c r="C1272" s="257"/>
      <c r="D1272" s="20"/>
      <c r="E1272" s="20"/>
      <c r="F1272" s="58"/>
    </row>
    <row r="1273" spans="1:6">
      <c r="A1273" s="224"/>
      <c r="B1273" s="20"/>
      <c r="C1273" s="257"/>
      <c r="D1273" s="20"/>
      <c r="E1273" s="20"/>
      <c r="F1273" s="58"/>
    </row>
    <row r="1274" spans="1:6">
      <c r="A1274" s="224"/>
      <c r="B1274" s="20"/>
      <c r="C1274" s="257"/>
      <c r="D1274" s="20"/>
      <c r="E1274" s="20"/>
      <c r="F1274" s="58"/>
    </row>
    <row r="1275" spans="1:6">
      <c r="A1275" s="224"/>
      <c r="B1275" s="20"/>
      <c r="C1275" s="257"/>
      <c r="D1275" s="20"/>
      <c r="E1275" s="20"/>
      <c r="F1275" s="58"/>
    </row>
    <row r="1276" spans="1:6">
      <c r="A1276" s="224"/>
      <c r="B1276" s="20"/>
      <c r="C1276" s="257"/>
      <c r="D1276" s="20"/>
      <c r="E1276" s="20"/>
      <c r="F1276" s="58"/>
    </row>
    <row r="1277" spans="1:6">
      <c r="A1277" s="224"/>
      <c r="B1277" s="20"/>
      <c r="C1277" s="257"/>
      <c r="D1277" s="20"/>
      <c r="E1277" s="20"/>
      <c r="F1277" s="58"/>
    </row>
    <row r="1278" spans="1:6">
      <c r="A1278" s="224"/>
      <c r="B1278" s="20"/>
      <c r="C1278" s="257"/>
      <c r="D1278" s="20"/>
      <c r="E1278" s="20"/>
      <c r="F1278" s="58"/>
    </row>
    <row r="1279" spans="1:6">
      <c r="A1279" s="224"/>
      <c r="B1279" s="20"/>
      <c r="C1279" s="257"/>
      <c r="D1279" s="20"/>
      <c r="E1279" s="20"/>
      <c r="F1279" s="58"/>
    </row>
    <row r="1280" spans="1:6">
      <c r="A1280" s="224"/>
      <c r="B1280" s="20"/>
      <c r="C1280" s="257"/>
      <c r="D1280" s="20"/>
      <c r="E1280" s="20"/>
      <c r="F1280" s="58"/>
    </row>
    <row r="1281" spans="1:6">
      <c r="A1281" s="224"/>
      <c r="B1281" s="20"/>
      <c r="C1281" s="257"/>
      <c r="D1281" s="20"/>
      <c r="E1281" s="20"/>
      <c r="F1281" s="58"/>
    </row>
    <row r="1282" spans="1:6">
      <c r="A1282" s="224"/>
      <c r="B1282" s="20"/>
      <c r="C1282" s="257"/>
      <c r="D1282" s="20"/>
      <c r="E1282" s="20"/>
      <c r="F1282" s="58"/>
    </row>
    <row r="1283" spans="1:6">
      <c r="A1283" s="224"/>
      <c r="B1283" s="20"/>
      <c r="C1283" s="257"/>
      <c r="D1283" s="20"/>
      <c r="E1283" s="20"/>
      <c r="F1283" s="58"/>
    </row>
    <row r="1284" spans="1:6">
      <c r="A1284" s="224"/>
      <c r="B1284" s="20"/>
      <c r="C1284" s="257"/>
      <c r="D1284" s="20"/>
      <c r="E1284" s="20"/>
      <c r="F1284" s="58"/>
    </row>
    <row r="1285" spans="1:6">
      <c r="A1285" s="224"/>
      <c r="B1285" s="20"/>
      <c r="C1285" s="257"/>
      <c r="D1285" s="20"/>
      <c r="E1285" s="20"/>
      <c r="F1285" s="58"/>
    </row>
    <row r="1286" spans="1:6">
      <c r="A1286" s="224"/>
      <c r="B1286" s="20"/>
      <c r="C1286" s="257"/>
      <c r="D1286" s="20"/>
      <c r="E1286" s="20"/>
      <c r="F1286" s="58"/>
    </row>
    <row r="1287" spans="1:6">
      <c r="A1287" s="224"/>
      <c r="B1287" s="20"/>
      <c r="C1287" s="257"/>
      <c r="D1287" s="20"/>
      <c r="E1287" s="20"/>
      <c r="F1287" s="58"/>
    </row>
    <row r="1288" spans="1:6">
      <c r="A1288" s="224"/>
      <c r="B1288" s="20"/>
      <c r="C1288" s="257"/>
      <c r="D1288" s="20"/>
      <c r="E1288" s="20"/>
      <c r="F1288" s="58"/>
    </row>
    <row r="1289" spans="1:6">
      <c r="A1289" s="224"/>
      <c r="B1289" s="20"/>
      <c r="C1289" s="257"/>
      <c r="D1289" s="20"/>
      <c r="E1289" s="20"/>
      <c r="F1289" s="58"/>
    </row>
    <row r="1290" spans="1:6">
      <c r="A1290" s="224"/>
      <c r="B1290" s="20"/>
      <c r="C1290" s="257"/>
      <c r="D1290" s="20"/>
      <c r="E1290" s="20"/>
      <c r="F1290" s="58"/>
    </row>
    <row r="1291" spans="1:6">
      <c r="A1291" s="224"/>
      <c r="B1291" s="20"/>
      <c r="C1291" s="257"/>
      <c r="D1291" s="20"/>
      <c r="E1291" s="20"/>
      <c r="F1291" s="58"/>
    </row>
    <row r="1292" spans="1:6">
      <c r="A1292" s="224"/>
      <c r="B1292" s="20"/>
      <c r="C1292" s="257"/>
      <c r="D1292" s="20"/>
      <c r="E1292" s="20"/>
      <c r="F1292" s="58"/>
    </row>
    <row r="1293" spans="1:6">
      <c r="A1293" s="224"/>
      <c r="B1293" s="20"/>
      <c r="C1293" s="257"/>
      <c r="D1293" s="20"/>
      <c r="E1293" s="20"/>
      <c r="F1293" s="58"/>
    </row>
    <row r="1294" spans="1:6">
      <c r="A1294" s="224"/>
      <c r="B1294" s="20"/>
      <c r="C1294" s="257"/>
      <c r="D1294" s="20"/>
      <c r="E1294" s="20"/>
      <c r="F1294" s="58"/>
    </row>
    <row r="1295" spans="1:6">
      <c r="A1295" s="224"/>
      <c r="B1295" s="20"/>
      <c r="C1295" s="257"/>
      <c r="D1295" s="20"/>
      <c r="E1295" s="20"/>
      <c r="F1295" s="58"/>
    </row>
    <row r="1296" spans="1:6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4"/>
      <c r="B1394" s="20"/>
      <c r="C1394" s="257"/>
      <c r="D1394" s="20"/>
      <c r="E1394" s="20"/>
      <c r="F1394" s="58"/>
    </row>
    <row r="1395" spans="1:6">
      <c r="A1395" s="226"/>
      <c r="B1395" s="99"/>
      <c r="C1395" s="261"/>
      <c r="D1395" s="99"/>
      <c r="E1395" s="99"/>
      <c r="F1395" s="60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  <row r="1522" spans="6:6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49"/>
  <sheetViews>
    <sheetView zoomScale="85" zoomScaleNormal="85" workbookViewId="0">
      <pane ySplit="4" topLeftCell="A1232" activePane="bottomLeft" state="frozen"/>
      <selection pane="bottomLeft" activeCell="F1251" sqref="F1251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399" t="s">
        <v>749</v>
      </c>
      <c r="B1" s="399"/>
      <c r="C1" s="399"/>
      <c r="D1" s="399"/>
      <c r="E1" s="399"/>
      <c r="F1" s="399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2780.1098323115762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48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48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48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258">
        <v>21540</v>
      </c>
      <c r="D1244" s="3">
        <f t="shared" si="38"/>
        <v>2716.3265640432437</v>
      </c>
      <c r="E1244" s="258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258">
        <v>21390</v>
      </c>
      <c r="D1245" s="3">
        <f t="shared" si="38"/>
        <v>2694.1669698076835</v>
      </c>
      <c r="E1245" s="258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258">
        <v>21620</v>
      </c>
      <c r="D1246" s="3">
        <f t="shared" si="38"/>
        <v>2732.5149691138604</v>
      </c>
      <c r="E1246" s="258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258">
        <v>21590</v>
      </c>
      <c r="D1247" s="3">
        <f t="shared" si="38"/>
        <v>2721.6721267771263</v>
      </c>
      <c r="E1247" s="258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258">
        <v>21810</v>
      </c>
      <c r="D1248" s="3">
        <f t="shared" si="38"/>
        <v>2780.1098323115762</v>
      </c>
      <c r="E1248" s="258">
        <v>2711.5</v>
      </c>
      <c r="F1248" s="170">
        <f>USD_CNY!B1038</f>
        <v>6.7051400000000001</v>
      </c>
      <c r="G1248" s="184">
        <f t="shared" si="50"/>
        <v>220</v>
      </c>
    </row>
    <row r="1249" spans="1:1">
      <c r="A1249" s="225"/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96"/>
  <sheetViews>
    <sheetView zoomScale="115" zoomScaleNormal="115" workbookViewId="0">
      <pane ySplit="5" topLeftCell="A783" activePane="bottomLeft" state="frozen"/>
      <selection pane="bottomLeft" activeCell="G793" sqref="G793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795" si="28">+IF(F731=0,"",C731/F731)</f>
        <v>14764.542141360806</v>
      </c>
      <c r="C731" s="288">
        <v>102900</v>
      </c>
      <c r="D731" s="110">
        <f t="shared" ref="D731:D795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795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290">
        <v>98825</v>
      </c>
      <c r="D790" s="106">
        <f t="shared" si="29"/>
        <v>12485.91063059591</v>
      </c>
      <c r="E790" s="406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290">
        <v>99200</v>
      </c>
      <c r="D791" s="106">
        <f t="shared" si="29"/>
        <v>12509.73050849999</v>
      </c>
      <c r="E791" s="406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404">
        <v>97750</v>
      </c>
      <c r="D792" s="106">
        <f t="shared" si="29"/>
        <v>12312.053356648017</v>
      </c>
      <c r="E792" s="406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404">
        <v>98950</v>
      </c>
      <c r="D793" s="106">
        <f t="shared" si="29"/>
        <v>12506.121933108994</v>
      </c>
      <c r="E793" s="406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404">
        <v>99600</v>
      </c>
      <c r="D794" s="106">
        <f t="shared" si="29"/>
        <v>12555.745429689754</v>
      </c>
      <c r="E794" s="406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404">
        <v>101900</v>
      </c>
      <c r="D795" s="106">
        <f t="shared" si="29"/>
        <v>12989.14222432598</v>
      </c>
      <c r="E795" s="406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/>
      <c r="C796" s="404"/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20"/>
  <sheetViews>
    <sheetView workbookViewId="0">
      <pane xSplit="1" ySplit="5" topLeftCell="B114" activePane="bottomRight" state="frozen"/>
      <selection pane="topRight" activeCell="B1" sqref="B1"/>
      <selection pane="bottomLeft" activeCell="A6" sqref="A6"/>
      <selection pane="bottomRight" activeCell="J118" sqref="J118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1022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1023</v>
      </c>
      <c r="C4" s="363" t="s">
        <v>1023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1024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1024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1024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1024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1024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1024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1024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1024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1024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1024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1024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1024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1024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1024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1024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1024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1024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1024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1024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1024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1024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1024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1024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1024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1024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1024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1024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1024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1024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1024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1024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1024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1024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1024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1024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1024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1024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1024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1024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1024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1024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1024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1024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1024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1024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1024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1024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1024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1024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1024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1024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1024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1024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1024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1024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1024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1024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1024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1024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1024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1024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1024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1024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1024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1024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1024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1024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1024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1024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1024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1024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1024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1024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1024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1024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1024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1024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1024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1024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1024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1024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1024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1024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1024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1024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1024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1024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1024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1024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1024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1024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1024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1024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1024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1024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1024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1024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1024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1024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1024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1024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1024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1024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1024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1024</v>
      </c>
      <c r="F111" s="1">
        <f>USD_CNY!B1030</f>
        <v>6.7148899999999996</v>
      </c>
      <c r="G111" s="361">
        <f t="shared" ref="G111:G120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1024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1024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1024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1024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405">
        <v>2054.5</v>
      </c>
      <c r="D116" s="357">
        <f>+IF(ISERROR(B116/1.17),0,B116/1.17)</f>
        <v>258.7735408821826</v>
      </c>
      <c r="E116" s="1" t="s">
        <v>1024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405">
        <v>2054</v>
      </c>
      <c r="D117" s="357">
        <f>+IF(ISERROR(B117/1.17),0,B117/1.17)</f>
        <v>259.60156089546109</v>
      </c>
      <c r="E117" s="1" t="s">
        <v>1024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405">
        <v>2056.5</v>
      </c>
      <c r="D118" s="357">
        <f>+IF(ISERROR(B118/1.17),0,B118/1.17)</f>
        <v>259.24588831482913</v>
      </c>
      <c r="E118" s="1" t="s">
        <v>1024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405">
        <v>2133</v>
      </c>
      <c r="D119" s="357">
        <f>+IF(ISERROR(B119/1.17),0,B119/1.17)</f>
        <v>271.89244714904135</v>
      </c>
      <c r="E119" s="1" t="s">
        <v>1024</v>
      </c>
      <c r="F119" s="1">
        <f>USD_CNY!B1038</f>
        <v>6.7051400000000001</v>
      </c>
      <c r="G119" s="361">
        <f t="shared" si="34"/>
        <v>76.5</v>
      </c>
    </row>
    <row r="120" spans="1:7">
      <c r="A120" s="350"/>
      <c r="B120" s="357" t="str">
        <f t="shared" ref="B120" si="35">+IF(F120=0,"",C120/F120)</f>
        <v/>
      </c>
      <c r="C120" s="371"/>
      <c r="D120" s="357"/>
      <c r="G120" s="361"/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>
      <pane xSplit="1" ySplit="5" topLeftCell="B114" activePane="bottomRight" state="frozen"/>
      <selection pane="topRight" activeCell="B1" sqref="B1"/>
      <selection pane="bottomLeft" activeCell="A6" sqref="A6"/>
      <selection pane="bottomRight" activeCell="B117" sqref="B117:B118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1027</v>
      </c>
    </row>
    <row r="3" spans="1:7" ht="45">
      <c r="A3" s="362" t="s">
        <v>751</v>
      </c>
      <c r="B3" s="363" t="s">
        <v>1025</v>
      </c>
      <c r="C3" s="364"/>
      <c r="D3" s="363"/>
      <c r="E3" s="363" t="s">
        <v>1025</v>
      </c>
      <c r="F3" s="365" t="s">
        <v>753</v>
      </c>
    </row>
    <row r="4" spans="1:7" ht="71.25">
      <c r="A4" s="362" t="s">
        <v>21</v>
      </c>
      <c r="B4" s="363" t="s">
        <v>1026</v>
      </c>
      <c r="C4" s="363" t="s">
        <v>1026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18" si="14">+IF(F54=0,"",C54/F54)</f>
        <v>672.94171664705709</v>
      </c>
      <c r="C54" s="335">
        <v>4690</v>
      </c>
      <c r="D54" s="358">
        <f t="shared" ref="D54:D118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/>
      <c r="B119" s="357"/>
      <c r="C119" s="335"/>
      <c r="D119" s="357"/>
      <c r="E119" s="371"/>
      <c r="F119" s="359"/>
      <c r="G119" s="361"/>
    </row>
    <row r="120" spans="1:7">
      <c r="A120" s="350"/>
      <c r="B120" s="357"/>
      <c r="C120" s="335"/>
      <c r="D120" s="357"/>
      <c r="E120" s="371"/>
      <c r="F120" s="359"/>
      <c r="G120" s="361"/>
    </row>
    <row r="121" spans="1:7">
      <c r="A121" s="350"/>
      <c r="B121" s="357"/>
      <c r="C121" s="335"/>
      <c r="D121" s="357"/>
      <c r="E121" s="371"/>
      <c r="F121" s="359"/>
      <c r="G121" s="361"/>
    </row>
    <row r="122" spans="1:7">
      <c r="A122" s="350"/>
      <c r="B122" s="357"/>
      <c r="C122" s="335"/>
      <c r="D122" s="357"/>
      <c r="E122" s="371"/>
      <c r="F122" s="359"/>
      <c r="G122" s="361"/>
    </row>
    <row r="123" spans="1:7">
      <c r="A123" s="350"/>
      <c r="B123" s="357"/>
      <c r="C123" s="335"/>
      <c r="D123" s="357"/>
      <c r="E123" s="371"/>
      <c r="F123" s="359"/>
      <c r="G123" s="361"/>
    </row>
    <row r="124" spans="1:7">
      <c r="A124" s="350"/>
      <c r="B124" s="357"/>
      <c r="C124" s="335"/>
      <c r="D124" s="357"/>
      <c r="E124" s="371"/>
      <c r="F124" s="359"/>
      <c r="G124" s="361"/>
    </row>
    <row r="125" spans="1:7">
      <c r="A125" s="350"/>
      <c r="B125" s="357"/>
      <c r="C125" s="335"/>
      <c r="D125" s="357"/>
      <c r="E125" s="371"/>
      <c r="F125" s="359"/>
      <c r="G125" s="361"/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1030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2019-02-21T03:51:27Z</dcterms:modified>
</cp:coreProperties>
</file>