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 activeTab="3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17" i="16"/>
  <c r="D117" s="1"/>
  <c r="F117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B116" i="16"/>
  <c r="G116"/>
  <c r="G115"/>
  <c r="F116"/>
  <c r="D116"/>
  <c r="F793" i="7"/>
  <c r="B793" s="1"/>
  <c r="D793" s="1"/>
  <c r="G793"/>
  <c r="B1246" i="5"/>
  <c r="D1246" s="1"/>
  <c r="F1246"/>
  <c r="G1246"/>
  <c r="F1248" i="3"/>
  <c r="B1248" s="1"/>
  <c r="D1248" s="1"/>
  <c r="G1248"/>
  <c r="F1250" i="2"/>
  <c r="G1250"/>
  <c r="B117" i="15"/>
  <c r="D117" s="1"/>
  <c r="G117"/>
  <c r="F117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B1246" i="4"/>
  <c r="D1246" s="1"/>
  <c r="G1246"/>
  <c r="F1246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B1242" i="5"/>
  <c r="D1242" s="1"/>
  <c r="F1242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2"/>
  <c r="B1253"/>
  <c r="B1254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119" i="2"/>
  <c r="D1097" i="3"/>
  <c r="D111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B971"/>
  <c r="D971" s="1"/>
  <c r="B972"/>
  <c r="D972" s="1"/>
  <c r="B973"/>
  <c r="D973" s="1"/>
  <c r="B512" i="7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16"/>
  <c r="D944"/>
  <c r="D961"/>
  <c r="D964"/>
  <c r="D970"/>
  <c r="D872" i="2"/>
  <c r="D439" i="7"/>
  <c r="D443"/>
  <c r="D462"/>
  <c r="D464"/>
  <c r="D465"/>
  <c r="D481"/>
  <c r="D482"/>
  <c r="D491"/>
  <c r="D501"/>
  <c r="D505"/>
  <c r="D510"/>
  <c r="D512"/>
  <c r="D516"/>
  <c r="D518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3"/>
  <c r="D948"/>
  <c r="D962"/>
  <c r="D985"/>
  <c r="D1001"/>
  <c r="D1006"/>
  <c r="D1013"/>
  <c r="D1014"/>
  <c r="D1015"/>
  <c r="D1020"/>
  <c r="D1022"/>
  <c r="D1023"/>
  <c r="D1029"/>
  <c r="D1031"/>
  <c r="D1039"/>
  <c r="D1043"/>
  <c r="D1044"/>
  <c r="D1046"/>
  <c r="D1047"/>
  <c r="D1052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<sst xmlns="http://schemas.openxmlformats.org/spreadsheetml/2006/main" count="4584" uniqueCount="1033">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</sst>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4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Cu!$A$987:$A$1250</c:f>
              <c:numCache>
                <c:formatCode>yyyy\.mm\.dd</c:formatCode>
                <c:ptCount val="26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</c:numCache>
            </c:numRef>
          </c:cat>
          <c:val>
            <c:numRef>
              <c:f>Cu!$B$987:$B$1250</c:f>
              <c:numCache>
                <c:formatCode>_(* #,##0.00_);_(* \(#,##0.00\);_(* "-"??_);_(@_)</c:formatCode>
                <c:ptCount val="26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83802752"/>
        <c:axId val="83808640"/>
      </c:areaChart>
      <c:dateAx>
        <c:axId val="8380275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8086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80864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027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66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Ni!$A$6:$A$792</c:f>
              <c:numCache>
                <c:formatCode>yyyy\.mm\.dd</c:formatCode>
                <c:ptCount val="238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</c:numCache>
            </c:numRef>
          </c:cat>
          <c:val>
            <c:numRef>
              <c:f>Ni!$B$6:$B$792</c:f>
              <c:numCache>
                <c:formatCode>_(* #,##0.00_);_(* \(#,##0.00\);_(* "-"??_);_(@_)</c:formatCode>
                <c:ptCount val="238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85610880"/>
        <c:axId val="85612416"/>
      </c:areaChart>
      <c:dateAx>
        <c:axId val="8561088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124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612416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108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32"/>
          <c:h val="0.6992778365525939"/>
        </c:manualLayout>
      </c:layout>
      <c:areaChart>
        <c:grouping val="standard"/>
        <c:ser>
          <c:idx val="0"/>
          <c:order val="0"/>
          <c:cat>
            <c:numRef>
              <c:f>Coke!$A$6:$A$116</c:f>
              <c:numCache>
                <c:formatCode>yyyy\.mm\.dd</c:formatCode>
                <c:ptCount val="111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</c:numCache>
            </c:numRef>
          </c:cat>
          <c:val>
            <c:numRef>
              <c:f>Coke!$B$6:$B$116</c:f>
              <c:numCache>
                <c:formatCode>0.00</c:formatCode>
                <c:ptCount val="111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85628032"/>
        <c:axId val="85629568"/>
      </c:areaChart>
      <c:dateAx>
        <c:axId val="8562803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29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629568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2803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664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Steel!$A$6:$A$115</c:f>
              <c:numCache>
                <c:formatCode>yyyy\.mm\.dd</c:formatCode>
                <c:ptCount val="110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</c:numCache>
            </c:numRef>
          </c:cat>
          <c:val>
            <c:numRef>
              <c:f>Steel!$B$6:$B$115</c:f>
              <c:numCache>
                <c:formatCode>0.00</c:formatCode>
                <c:ptCount val="110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85677952"/>
        <c:axId val="85679488"/>
      </c:areaChart>
      <c:dateAx>
        <c:axId val="8567795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794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679488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779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85556224"/>
        <c:axId val="85566208"/>
      </c:areaChart>
      <c:dateAx>
        <c:axId val="8555622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566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56620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562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45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82837504"/>
        <c:axId val="82839040"/>
      </c:areaChart>
      <c:dateAx>
        <c:axId val="8283750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83904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2839040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375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layout/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6241664"/>
        <c:axId val="86243200"/>
      </c:areaChart>
      <c:dateAx>
        <c:axId val="86241664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243200"/>
        <c:crosses val="autoZero"/>
        <c:auto val="1"/>
        <c:lblOffset val="100"/>
        <c:baseTimeUnit val="days"/>
      </c:dateAx>
      <c:valAx>
        <c:axId val="86243200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241664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5974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90662400"/>
        <c:axId val="90663936"/>
      </c:areaChart>
      <c:dateAx>
        <c:axId val="9066240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63936"/>
        <c:crosses val="autoZero"/>
        <c:auto val="1"/>
        <c:lblOffset val="100"/>
        <c:baseTimeUnit val="days"/>
      </c:dateAx>
      <c:valAx>
        <c:axId val="9066393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62400"/>
        <c:crosses val="autoZero"/>
        <c:crossBetween val="midCat"/>
      </c:valAx>
    </c:plotArea>
    <c:plotVisOnly val="1"/>
    <c:dispBlanksAs val="zero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90679936"/>
        <c:axId val="90685824"/>
      </c:areaChart>
      <c:dateAx>
        <c:axId val="906799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85824"/>
        <c:crosses val="autoZero"/>
        <c:auto val="1"/>
        <c:lblOffset val="100"/>
        <c:baseTimeUnit val="days"/>
      </c:dateAx>
      <c:valAx>
        <c:axId val="9068582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79936"/>
        <c:crosses val="autoZero"/>
        <c:crossBetween val="midCat"/>
      </c:valAx>
    </c:plotArea>
    <c:plotVisOnly val="1"/>
    <c:dispBlanksAs val="zero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90911488"/>
        <c:axId val="90913024"/>
      </c:areaChart>
      <c:dateAx>
        <c:axId val="9091148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13024"/>
        <c:crosses val="autoZero"/>
        <c:auto val="1"/>
        <c:lblOffset val="100"/>
        <c:baseTimeUnit val="days"/>
      </c:dateAx>
      <c:valAx>
        <c:axId val="90913024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11488"/>
        <c:crosses val="autoZero"/>
        <c:crossBetween val="midCat"/>
      </c:valAx>
    </c:plotArea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90941312"/>
        <c:axId val="90942848"/>
      </c:lineChart>
      <c:dateAx>
        <c:axId val="9094131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42848"/>
        <c:crosses val="autoZero"/>
        <c:auto val="1"/>
        <c:lblOffset val="100"/>
        <c:baseTimeUnit val="days"/>
      </c:dateAx>
      <c:valAx>
        <c:axId val="9094284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41312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83824000"/>
        <c:axId val="83846272"/>
      </c:areaChart>
      <c:dateAx>
        <c:axId val="83824000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84627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38462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2400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91500544"/>
        <c:axId val="91502080"/>
      </c:areaChart>
      <c:dateAx>
        <c:axId val="9150054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502080"/>
        <c:crosses val="autoZero"/>
        <c:auto val="1"/>
        <c:lblOffset val="100"/>
        <c:baseTimeUnit val="days"/>
      </c:dateAx>
      <c:valAx>
        <c:axId val="9150208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00544"/>
        <c:crosses val="autoZero"/>
        <c:crossBetween val="midCat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91546752"/>
        <c:axId val="91548288"/>
      </c:areaChart>
      <c:dateAx>
        <c:axId val="915467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548288"/>
        <c:crosses val="autoZero"/>
        <c:auto val="1"/>
        <c:lblOffset val="100"/>
        <c:baseTimeUnit val="days"/>
      </c:dateAx>
      <c:valAx>
        <c:axId val="91548288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46752"/>
        <c:crosses val="autoZero"/>
        <c:crossBetween val="midCat"/>
      </c:valAx>
    </c:plotArea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90724608"/>
        <c:axId val="90730496"/>
      </c:barChart>
      <c:dateAx>
        <c:axId val="9072460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30496"/>
        <c:crosses val="autoZero"/>
        <c:auto val="1"/>
        <c:lblOffset val="100"/>
        <c:baseTimeUnit val="days"/>
      </c:dateAx>
      <c:valAx>
        <c:axId val="9073049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2460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91582464"/>
        <c:axId val="91584000"/>
      </c:areaChart>
      <c:dateAx>
        <c:axId val="91582464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1584000"/>
        <c:crosses val="autoZero"/>
        <c:auto val="1"/>
        <c:lblOffset val="100"/>
        <c:baseTimeUnit val="days"/>
      </c:dateAx>
      <c:valAx>
        <c:axId val="91584000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82464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91608192"/>
        <c:axId val="91609728"/>
      </c:areaChart>
      <c:dateAx>
        <c:axId val="916081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609728"/>
        <c:crosses val="autoZero"/>
        <c:auto val="1"/>
        <c:lblOffset val="100"/>
        <c:baseTimeUnit val="days"/>
      </c:dateAx>
      <c:valAx>
        <c:axId val="91609728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08192"/>
        <c:crosses val="autoZero"/>
        <c:crossBetween val="midCat"/>
      </c:valAx>
    </c:plotArea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92848896"/>
        <c:axId val="92850432"/>
      </c:lineChart>
      <c:catAx>
        <c:axId val="928488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50432"/>
        <c:crosses val="autoZero"/>
        <c:auto val="1"/>
        <c:lblAlgn val="ctr"/>
        <c:lblOffset val="100"/>
      </c:catAx>
      <c:valAx>
        <c:axId val="92850432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4889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92891008"/>
        <c:axId val="92892544"/>
      </c:lineChart>
      <c:dateAx>
        <c:axId val="9289100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92544"/>
        <c:crosses val="autoZero"/>
        <c:auto val="1"/>
        <c:lblOffset val="100"/>
        <c:baseTimeUnit val="days"/>
      </c:dateAx>
      <c:valAx>
        <c:axId val="9289254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9100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92958080"/>
        <c:axId val="92968064"/>
      </c:areaChart>
      <c:dateAx>
        <c:axId val="9295808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68064"/>
        <c:crosses val="autoZero"/>
        <c:auto val="1"/>
        <c:lblOffset val="100"/>
        <c:baseTimeUnit val="days"/>
      </c:dateAx>
      <c:valAx>
        <c:axId val="92968064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58080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93410048"/>
        <c:axId val="93411584"/>
      </c:areaChart>
      <c:dateAx>
        <c:axId val="934100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411584"/>
        <c:crosses val="autoZero"/>
        <c:auto val="1"/>
        <c:lblOffset val="100"/>
        <c:baseTimeUnit val="days"/>
      </c:dateAx>
      <c:valAx>
        <c:axId val="9341158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10048"/>
        <c:crosses val="autoZero"/>
        <c:crossBetween val="midCat"/>
      </c:valAx>
    </c:plotArea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93431680"/>
        <c:axId val="93433216"/>
      </c:lineChart>
      <c:dateAx>
        <c:axId val="934316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33216"/>
        <c:crosses val="autoZero"/>
        <c:auto val="1"/>
        <c:lblOffset val="100"/>
        <c:baseTimeUnit val="days"/>
      </c:dateAx>
      <c:valAx>
        <c:axId val="9343321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3168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211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Ag!$A$875:$A$1248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Ag!$B$875:$B$1248</c:f>
              <c:numCache>
                <c:formatCode>_(* #,##0.00_);_(* \(#,##0.00\);_(* "-"??_);_(@_)</c:formatCode>
                <c:ptCount val="260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83878272"/>
        <c:axId val="83879808"/>
      </c:areaChart>
      <c:dateAx>
        <c:axId val="8387827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798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879808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782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93328128"/>
        <c:axId val="93329664"/>
      </c:areaChart>
      <c:dateAx>
        <c:axId val="9332812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3329664"/>
        <c:crosses val="autoZero"/>
        <c:auto val="1"/>
        <c:lblOffset val="100"/>
        <c:baseTimeUnit val="days"/>
      </c:dateAx>
      <c:valAx>
        <c:axId val="933296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28128"/>
        <c:crosses val="autoZero"/>
        <c:crossBetween val="midCat"/>
      </c:valAx>
    </c:plotArea>
    <c:plotVisOnly val="1"/>
    <c:dispBlanksAs val="zero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93621248"/>
        <c:axId val="93631232"/>
      </c:areaChart>
      <c:dateAx>
        <c:axId val="936212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631232"/>
        <c:crosses val="autoZero"/>
        <c:auto val="1"/>
        <c:lblOffset val="100"/>
        <c:baseTimeUnit val="days"/>
      </c:dateAx>
      <c:valAx>
        <c:axId val="9363123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21248"/>
        <c:crosses val="autoZero"/>
        <c:crossBetween val="midCat"/>
      </c:valAx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93536640"/>
        <c:axId val="93538176"/>
      </c:lineChart>
      <c:dateAx>
        <c:axId val="935366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38176"/>
        <c:crosses val="autoZero"/>
        <c:auto val="1"/>
        <c:lblOffset val="100"/>
        <c:baseTimeUnit val="days"/>
      </c:dateAx>
      <c:valAx>
        <c:axId val="93538176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3664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92756608"/>
        <c:axId val="92762496"/>
      </c:areaChart>
      <c:dateAx>
        <c:axId val="9275660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762496"/>
        <c:crosses val="autoZero"/>
        <c:auto val="1"/>
        <c:lblOffset val="100"/>
        <c:baseTimeUnit val="days"/>
      </c:dateAx>
      <c:valAx>
        <c:axId val="92762496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56608"/>
        <c:crosses val="autoZero"/>
        <c:crossBetween val="midCat"/>
        <c:minorUnit val="1.0000000000000051E-4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97489280"/>
        <c:axId val="97490816"/>
      </c:areaChart>
      <c:dateAx>
        <c:axId val="9748928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490816"/>
        <c:crosses val="autoZero"/>
        <c:auto val="1"/>
        <c:lblOffset val="100"/>
        <c:baseTimeUnit val="days"/>
      </c:dateAx>
      <c:valAx>
        <c:axId val="97490816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489280"/>
        <c:crosses val="autoZero"/>
        <c:crossBetween val="midCat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93796224"/>
        <c:axId val="93797760"/>
      </c:areaChart>
      <c:dateAx>
        <c:axId val="937962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797760"/>
        <c:crosses val="autoZero"/>
        <c:auto val="1"/>
        <c:lblOffset val="100"/>
        <c:baseTimeUnit val="days"/>
      </c:dateAx>
      <c:valAx>
        <c:axId val="93797760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96224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Zn!$A$760:$A$1245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Zn!$B$760:$B$1245</c:f>
              <c:numCache>
                <c:formatCode>_(* #,##0.00_);_(* \(#,##0.00\);_(* "-"??_);_(@_)</c:formatCode>
                <c:ptCount val="260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84104320"/>
        <c:axId val="84105856"/>
      </c:areaChart>
      <c:dateAx>
        <c:axId val="8410432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05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05856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043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522"/>
        </c:manualLayout>
      </c:layout>
      <c:areaChart>
        <c:grouping val="standard"/>
        <c:ser>
          <c:idx val="0"/>
          <c:order val="0"/>
          <c:cat>
            <c:numRef>
              <c:f>USD_CNY!$A$910:$A$1035</c:f>
              <c:numCache>
                <c:formatCode>yyyy\.mm\.dd</c:formatCode>
                <c:ptCount val="126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</c:numCache>
            </c:numRef>
          </c:cat>
          <c:val>
            <c:numRef>
              <c:f>USD_CNY!$B$910:$B$1035</c:f>
              <c:numCache>
                <c:formatCode>_(* #,##0.00000_);_(* \(#,##0.00000\);_(* "-"??_);_(@_)</c:formatCode>
                <c:ptCount val="126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84154240"/>
        <c:axId val="84155776"/>
      </c:areaChart>
      <c:dateAx>
        <c:axId val="8415424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557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55776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54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77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84191872"/>
        <c:axId val="84197760"/>
      </c:areaChart>
      <c:catAx>
        <c:axId val="841918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97760"/>
        <c:crosses val="autoZero"/>
        <c:auto val="1"/>
        <c:lblAlgn val="ctr"/>
        <c:lblOffset val="100"/>
      </c:catAx>
      <c:valAx>
        <c:axId val="841977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918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45"/>
        </c:manualLayout>
      </c:layout>
      <c:areaChart>
        <c:grouping val="standard"/>
        <c:ser>
          <c:idx val="0"/>
          <c:order val="0"/>
          <c:cat>
            <c:numRef>
              <c:f>Pb!$A$759:$A$1247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Pb!$B$759:$B$1247</c:f>
              <c:numCache>
                <c:formatCode>_(* #,##0.00_);_(* \(#,##0.00\);_(* "-"??_);_(@_)</c:formatCode>
                <c:ptCount val="260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85400960"/>
        <c:axId val="85402752"/>
      </c:areaChart>
      <c:dateAx>
        <c:axId val="8540096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40275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5402752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009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85468672"/>
        <c:axId val="85470208"/>
      </c:lineChart>
      <c:dateAx>
        <c:axId val="85468672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70208"/>
        <c:crosses val="autoZero"/>
        <c:auto val="1"/>
        <c:lblOffset val="100"/>
        <c:baseTimeUnit val="days"/>
      </c:dateAx>
      <c:valAx>
        <c:axId val="85470208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6867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85498880"/>
        <c:axId val="85508864"/>
      </c:lineChart>
      <c:dateAx>
        <c:axId val="85498880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08864"/>
        <c:crosses val="autoZero"/>
        <c:auto val="1"/>
        <c:lblOffset val="100"/>
        <c:baseTimeUnit val="days"/>
      </c:dateAx>
      <c:valAx>
        <c:axId val="8550886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98880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="80" zoomScaleNormal="80" zoomScaleSheetLayoutView="85" workbookViewId="0">
      <selection activeCell="K21" sqref="K21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88" t="s">
        <v>1018</v>
      </c>
      <c r="B1" s="388"/>
      <c r="C1" s="388"/>
      <c r="D1" s="388"/>
      <c r="E1" s="388"/>
      <c r="F1" s="388"/>
      <c r="G1" s="388"/>
      <c r="H1" s="388"/>
      <c r="I1" s="388"/>
      <c r="J1" s="157"/>
      <c r="K1" s="338"/>
      <c r="L1" s="197"/>
      <c r="M1" s="158"/>
    </row>
    <row r="2" spans="1:13">
      <c r="A2" s="389" t="s">
        <v>21</v>
      </c>
      <c r="B2" s="389"/>
      <c r="C2" s="389"/>
      <c r="D2" s="389"/>
      <c r="E2" s="181">
        <v>43515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48970</v>
      </c>
      <c r="E5" s="328">
        <f>+IF(ISERROR(VLOOKUP($E$2,Cu!$A$5:$H$1642,7,0)),0,VLOOKUP($E$2,Cu!$A$5:$H$1642,7,0))</f>
        <v>510</v>
      </c>
      <c r="F5" s="327" t="s">
        <v>3</v>
      </c>
      <c r="G5" s="326">
        <f>+IF(ISERROR(VLOOKUP($E$2,Cu!$A$5:$H$1642,2,0)),0,VLOOKUP($E$2,Cu!$A$5:$H$1642,2,0))</f>
        <v>7222.6925584290311</v>
      </c>
      <c r="H5" s="326">
        <f>+IF(ISERROR(VLOOKUP($E$2,Cu!$A$5:$H$1642,4,0)),0,VLOOKUP($E$2,Cu!$A$5:$H$1642,4,0))</f>
        <v>6173.2415029307958</v>
      </c>
      <c r="I5" s="326">
        <f>+IF(ISERROR(VLOOKUP($E$2,Cu!$A$5:$H$1999,5,0)),0,VLOOKUP($E$2,Cu!$A$5:$H$1999,5,0))</f>
        <v>6269.5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16850</v>
      </c>
      <c r="E6" s="328">
        <f>+IF(ISERROR(VLOOKUP($E$2,Pb!$A$5:$H$1987,7,0)),0,VLOOKUP($E$2,Pb!$A$5:$H$1987,7,0))</f>
        <v>-75</v>
      </c>
      <c r="F6" s="327" t="s">
        <v>3</v>
      </c>
      <c r="G6" s="326">
        <f>+IF(ISERROR(VLOOKUP($E$2,Pb!$A$5:$H$1987,2,0)),0,VLOOKUP($E$2,Pb!$A$5:$H$1987,2,0))</f>
        <v>2485.2434063616329</v>
      </c>
      <c r="H6" s="326">
        <f>+IF(ISERROR(VLOOKUP($E$2,Pb!$A$5:$H$1987,4,0)),0,VLOOKUP($E$2,Pb!$A$5:$H$1987,4,0))</f>
        <v>2124.1396635569513</v>
      </c>
      <c r="I6" s="326">
        <f>+IF(ISERROR(VLOOKUP($E$2,Pb!$A$5:$H$1987,5,0)),0,VLOOKUP($E$2,Pb!$A$5:$H$1987,5,0))</f>
        <v>2029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3706</v>
      </c>
      <c r="E7" s="328">
        <f>+IF(ISERROR(VLOOKUP($E$2,Ag!$A$5:$H$1987,7,0)),0,VLOOKUP($E$2,Ag!$A$5:$H$1987,7,0))</f>
        <v>5</v>
      </c>
      <c r="F7" s="327" t="s">
        <v>6</v>
      </c>
      <c r="G7" s="326">
        <f>+IF(ISERROR(VLOOKUP($E$2,Ag!$A$5:$H$1518,2,0)),0,VLOOKUP($E$2,Ag!$A$5:$H$1518,2,0))</f>
        <v>546.60605720927072</v>
      </c>
      <c r="H7" s="326">
        <f>+IF(ISERROR(VLOOKUP($E$2,Ag!$A$5:$H$1518,4,0)),0,VLOOKUP($E$2,Ag!$A$5:$H$1518,4,0))</f>
        <v>467.18466428142801</v>
      </c>
      <c r="I7" s="326">
        <f>+IF(ISERROR(VLOOKUP($E$2,Ag!$A$5:$H$1518,5,0)),0,VLOOKUP($E$2,Ag!$A$5:$H$1518,5,0))</f>
        <v>508.30500000000001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21590</v>
      </c>
      <c r="E8" s="328">
        <f>+IF(ISERROR(VLOOKUP($E$2,Zn!$A$5:$H$2995,7,0)),0,VLOOKUP($E$2,Zn!$A$5:$H$2995,7,0))</f>
        <v>-30</v>
      </c>
      <c r="F8" s="327" t="s">
        <v>3</v>
      </c>
      <c r="G8" s="326">
        <f>+IF(ISERROR(VLOOKUP($E$2,Zn!$A$5:$H$2995,2,0)),0,VLOOKUP($E$2,Zn!$A$5:$H$2995,2,0))</f>
        <v>3184.3563883292377</v>
      </c>
      <c r="H8" s="326">
        <f>+IF(ISERROR(VLOOKUP($E$2,Zn!$A$5:$H$2995,4,0)),0,VLOOKUP($E$2,Zn!$A$5:$H$2995,4,0))</f>
        <v>2721.6721267771263</v>
      </c>
      <c r="I8" s="326">
        <f>+IF(ISERROR(VLOOKUP($E$2,Zn!$A$5:$H$2995,5,0)),0,VLOOKUP($E$2,Zn!$A$5:$H$2995,5,0))</f>
        <v>2632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99600</v>
      </c>
      <c r="E9" s="328">
        <f>+IF(ISERROR(VLOOKUP($E$2,Ni!$A$6:$H$2997,7,0)),0,VLOOKUP($E$2,Ni!$A$6:$H$2997,7,0))</f>
        <v>650</v>
      </c>
      <c r="F9" s="327" t="s">
        <v>3</v>
      </c>
      <c r="G9" s="326">
        <f>+IF(ISERROR(VLOOKUP($E$2,Ni!$A$6:$H$2997,2,0)),0,VLOOKUP($E$2,Ni!$A$6:$H$2997,2,0))</f>
        <v>14690.222152737011</v>
      </c>
      <c r="H9" s="326">
        <f>+IF(ISERROR(VLOOKUP($E$2,Ni!$A$6:$H$2997,4,0)),0,VLOOKUP($E$2,Ni!$A$6:$H$2997,4,0))</f>
        <v>12555.745429689754</v>
      </c>
      <c r="I9" s="326">
        <f>+IF(ISERROR(VLOOKUP($E$2,Ni!$A$6:$H$2997,5,0)),0,VLOOKUP($E$2,Ni!$A$6:$H$2997,5,0))</f>
        <v>12350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2056.5</v>
      </c>
      <c r="E10" s="328">
        <f>+IF(ISERROR(VLOOKUP($E$2,Coke!$A$6:$H$2997,7,0)),0,VLOOKUP($E$2,Coke!$A$6:$H$2997,7,0))</f>
        <v>2.5</v>
      </c>
      <c r="F10" s="327" t="s">
        <v>3</v>
      </c>
      <c r="G10" s="326">
        <f>+IF(ISERROR(VLOOKUP($E$2,Coke!$A$6:$H$2997,2,0)),0,VLOOKUP($E$2,Coke!$A$6:$H$2997,2,0))</f>
        <v>303.31768932835007</v>
      </c>
      <c r="H10" s="326">
        <f>+IF(ISERROR(VLOOKUP($E$2,Coke!$A$6:$H$2997,4,0)),0,VLOOKUP($E$2,Coke!$A$6:$H$2997,4,0))</f>
        <v>259.24588831482913</v>
      </c>
      <c r="I10" s="355" t="str">
        <f>+IF(ISERROR(VLOOKUP($E$2,Coke!$A$6:$H$2997,5,0)),0,VLOOKUP($E$2,Coke!$A$6:$H$2997,5,0))</f>
        <v>N/A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3915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577.43192497957227</v>
      </c>
      <c r="H11" s="326">
        <f>+IF(ISERROR(VLOOKUP($E$2,Steel!$A$6:$H$2997,4,0)),0,VLOOKUP($E$2,Steel!$A$6:$H$2997,4,0))</f>
        <v>493.53155981160029</v>
      </c>
      <c r="I11" s="355">
        <f>+IF(ISERROR(VLOOKUP($E$2,Steel!$A$6:$H$2997,5,0)),0,VLOOKUP($E$2,Steel!$A$6:$H$2997,5,0))</f>
        <v>482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43515</v>
      </c>
      <c r="C15" s="182" t="s">
        <v>1002</v>
      </c>
      <c r="D15" s="192">
        <f>+IF(ISERROR(VLOOKUP($E$2,'CNY-VND'!$A$4:$B$500,2,0)),0,VLOOKUP($E$2,'CNY-VND'!$A$4:$B$500,2,0))</f>
        <v>3455</v>
      </c>
      <c r="E15" s="390" t="s">
        <v>1000</v>
      </c>
      <c r="F15" s="390"/>
      <c r="G15" s="390"/>
      <c r="H15" s="390"/>
      <c r="I15" s="390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0" t="s">
        <v>1003</v>
      </c>
      <c r="F16" s="390"/>
      <c r="G16" s="390"/>
      <c r="H16" s="390"/>
      <c r="I16" s="390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6.7800200000000004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91" t="s">
        <v>17</v>
      </c>
      <c r="B18" s="391"/>
      <c r="C18" s="391"/>
      <c r="D18" s="391"/>
      <c r="E18" s="391"/>
      <c r="F18" s="391"/>
      <c r="G18" s="391"/>
      <c r="H18" s="391"/>
      <c r="I18" s="391"/>
    </row>
    <row r="19" spans="1:12" ht="15.75" customHeight="1">
      <c r="A19" s="385" t="s">
        <v>656</v>
      </c>
      <c r="B19" s="386"/>
      <c r="C19" s="385" t="s">
        <v>18</v>
      </c>
      <c r="D19" s="387"/>
      <c r="E19" s="387"/>
      <c r="F19" s="387"/>
      <c r="G19" s="387"/>
      <c r="H19" s="387"/>
      <c r="I19" s="387"/>
    </row>
    <row r="34" spans="1:12" ht="15" customHeight="1">
      <c r="A34" s="383" t="s">
        <v>657</v>
      </c>
      <c r="B34" s="383"/>
      <c r="C34" s="384" t="s">
        <v>4</v>
      </c>
      <c r="D34" s="384"/>
      <c r="E34" s="384"/>
      <c r="F34" s="384"/>
      <c r="G34" s="384"/>
      <c r="H34" s="384"/>
      <c r="I34" s="384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83" t="s">
        <v>705</v>
      </c>
      <c r="B49" s="383"/>
      <c r="C49" s="384" t="s">
        <v>706</v>
      </c>
      <c r="D49" s="384"/>
      <c r="E49" s="384"/>
      <c r="F49" s="384"/>
      <c r="G49" s="384"/>
      <c r="H49" s="384"/>
      <c r="I49" s="384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83" t="s">
        <v>721</v>
      </c>
      <c r="B67" s="383"/>
      <c r="C67" s="384" t="s">
        <v>722</v>
      </c>
      <c r="D67" s="384"/>
      <c r="E67" s="384"/>
      <c r="F67" s="384"/>
      <c r="G67" s="384"/>
      <c r="H67" s="384"/>
      <c r="I67" s="384"/>
    </row>
    <row r="82" spans="1:9">
      <c r="A82" s="383" t="s">
        <v>759</v>
      </c>
      <c r="B82" s="383"/>
      <c r="C82" s="384" t="s">
        <v>760</v>
      </c>
      <c r="D82" s="384"/>
      <c r="E82" s="384"/>
      <c r="F82" s="384"/>
      <c r="G82" s="384"/>
      <c r="H82" s="384"/>
      <c r="I82" s="384"/>
    </row>
    <row r="100" spans="1:9">
      <c r="A100" s="382" t="s">
        <v>1028</v>
      </c>
      <c r="B100" s="382"/>
      <c r="C100" s="382"/>
      <c r="D100" s="382"/>
      <c r="E100" s="382"/>
      <c r="F100" s="382"/>
      <c r="G100" s="382"/>
      <c r="H100" s="382"/>
      <c r="I100" s="382"/>
    </row>
    <row r="115" spans="1:9">
      <c r="A115" s="382" t="s">
        <v>1029</v>
      </c>
      <c r="B115" s="382"/>
      <c r="C115" s="382"/>
      <c r="D115" s="382"/>
      <c r="E115" s="382"/>
      <c r="F115" s="382"/>
      <c r="G115" s="382"/>
      <c r="H115" s="382"/>
      <c r="I115" s="382"/>
    </row>
    <row r="128" spans="1:9">
      <c r="A128" s="382" t="s">
        <v>1005</v>
      </c>
      <c r="B128" s="382"/>
      <c r="C128" s="382"/>
      <c r="D128" s="382"/>
      <c r="E128" s="382"/>
      <c r="F128" s="382"/>
      <c r="G128" s="382"/>
      <c r="H128" s="382"/>
      <c r="I128" s="382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58"/>
  <sheetViews>
    <sheetView workbookViewId="0">
      <pane ySplit="3" topLeftCell="A1027" activePane="bottomLeft" state="frozen"/>
      <selection pane="bottomLeft" activeCell="E1036" sqref="E1036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0" t="s">
        <v>1019</v>
      </c>
      <c r="B1" s="401"/>
      <c r="C1" s="401"/>
      <c r="D1" s="401"/>
      <c r="E1" s="401"/>
      <c r="F1" s="401"/>
      <c r="G1" s="401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2">
      <c r="A1025" s="225">
        <v>43489</v>
      </c>
      <c r="B1025" s="341">
        <v>6.7923099999999996</v>
      </c>
    </row>
    <row r="1026" spans="1:2">
      <c r="A1026" s="225">
        <v>43490</v>
      </c>
      <c r="B1026" s="341">
        <v>6.7936199999999998</v>
      </c>
    </row>
    <row r="1027" spans="1:2">
      <c r="A1027" s="225">
        <v>43493</v>
      </c>
      <c r="B1027" s="341">
        <v>6.7515000000000001</v>
      </c>
    </row>
    <row r="1028" spans="1:2">
      <c r="A1028" s="225">
        <v>43494</v>
      </c>
      <c r="B1028" s="341">
        <v>6.7548000000000004</v>
      </c>
    </row>
    <row r="1029" spans="1:2">
      <c r="A1029" s="225">
        <v>43495</v>
      </c>
      <c r="B1029" s="341">
        <v>6.7308300000000001</v>
      </c>
    </row>
    <row r="1030" spans="1:2">
      <c r="A1030" s="225">
        <v>43496</v>
      </c>
      <c r="B1030" s="341">
        <v>6.7148899999999996</v>
      </c>
    </row>
    <row r="1031" spans="1:2">
      <c r="A1031" s="225">
        <v>43497</v>
      </c>
      <c r="B1031" s="341">
        <v>6.7418800000000001</v>
      </c>
    </row>
    <row r="1032" spans="1:2">
      <c r="A1032" s="225">
        <v>43508</v>
      </c>
      <c r="B1032" s="341">
        <v>6.7863300000000004</v>
      </c>
    </row>
    <row r="1033" spans="1:2">
      <c r="A1033" s="225">
        <v>43509</v>
      </c>
      <c r="B1033" s="341">
        <v>6.7648900000000003</v>
      </c>
    </row>
    <row r="1034" spans="1:2">
      <c r="A1034" s="225">
        <v>43510</v>
      </c>
      <c r="B1034" s="341">
        <v>6.7776300000000003</v>
      </c>
    </row>
    <row r="1035" spans="1:2">
      <c r="A1035" s="225">
        <v>43511</v>
      </c>
      <c r="B1035" s="341">
        <v>6.7857900000000004</v>
      </c>
    </row>
    <row r="1036" spans="1:2">
      <c r="A1036" s="225">
        <v>43514</v>
      </c>
      <c r="B1036" s="341">
        <v>6.7625000000000002</v>
      </c>
    </row>
    <row r="1037" spans="1:2">
      <c r="A1037" s="225">
        <v>43515</v>
      </c>
      <c r="B1037" s="341">
        <v>6.7800200000000004</v>
      </c>
    </row>
    <row r="1038" spans="1:2">
      <c r="A1038" s="125"/>
    </row>
    <row r="1039" spans="1:2">
      <c r="A1039" s="125"/>
    </row>
    <row r="1040" spans="1:2">
      <c r="A1040" s="125"/>
    </row>
    <row r="1041" spans="1:1">
      <c r="A1041" s="125"/>
    </row>
    <row r="1042" spans="1:1">
      <c r="A1042" s="125"/>
    </row>
    <row r="1043" spans="1:1">
      <c r="A1043" s="125"/>
    </row>
    <row r="1044" spans="1:1">
      <c r="A1044" s="125"/>
    </row>
    <row r="1045" spans="1:1">
      <c r="A1045" s="125"/>
    </row>
    <row r="1046" spans="1:1">
      <c r="A1046" s="125"/>
    </row>
    <row r="1047" spans="1:1">
      <c r="A1047" s="125"/>
    </row>
    <row r="1048" spans="1:1">
      <c r="A1048" s="125"/>
    </row>
    <row r="1049" spans="1:1">
      <c r="A1049" s="125"/>
    </row>
    <row r="1050" spans="1:1">
      <c r="A1050" s="125"/>
    </row>
    <row r="1051" spans="1:1">
      <c r="A1051" s="125"/>
    </row>
    <row r="1052" spans="1:1">
      <c r="A1052" s="125"/>
    </row>
    <row r="1053" spans="1:1">
      <c r="A1053" s="125"/>
    </row>
    <row r="1054" spans="1:1">
      <c r="A1054" s="125"/>
    </row>
    <row r="1055" spans="1:1">
      <c r="A1055" s="125"/>
    </row>
    <row r="1056" spans="1:1">
      <c r="A1056" s="125"/>
    </row>
    <row r="1057" spans="1:1">
      <c r="A1057" s="125"/>
    </row>
    <row r="1058" spans="1:1">
      <c r="A1058" s="125"/>
    </row>
    <row r="1059" spans="1:1">
      <c r="A1059" s="125"/>
    </row>
    <row r="1060" spans="1:1">
      <c r="A1060" s="125"/>
    </row>
    <row r="1061" spans="1:1">
      <c r="A1061" s="125"/>
    </row>
    <row r="1062" spans="1:1">
      <c r="A1062" s="125"/>
    </row>
    <row r="1063" spans="1:1">
      <c r="A1063" s="125"/>
    </row>
    <row r="1064" spans="1:1">
      <c r="A1064" s="125"/>
    </row>
    <row r="1065" spans="1:1">
      <c r="A1065" s="125"/>
    </row>
    <row r="1066" spans="1:1">
      <c r="A1066" s="125"/>
    </row>
    <row r="1067" spans="1:1">
      <c r="A1067" s="125"/>
    </row>
    <row r="1068" spans="1:1">
      <c r="A1068" s="125"/>
    </row>
    <row r="1069" spans="1:1">
      <c r="A1069" s="125"/>
    </row>
    <row r="1070" spans="1:1">
      <c r="A1070" s="125"/>
    </row>
    <row r="1071" spans="1:1">
      <c r="A1071" s="125"/>
    </row>
    <row r="1072" spans="1:1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11" activePane="bottomLeft" state="frozen"/>
      <selection pane="bottomLeft" activeCell="D523" sqref="D523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232"/>
      <c r="B519" s="333"/>
    </row>
    <row r="520" spans="1:2" ht="15.75">
      <c r="A520" s="232"/>
      <c r="B520" s="333"/>
    </row>
    <row r="521" spans="1:2" ht="15.75">
      <c r="A521" s="232"/>
      <c r="B521" s="333"/>
    </row>
    <row r="522" spans="1:2" ht="15.75">
      <c r="A522" s="232"/>
      <c r="B522" s="333"/>
    </row>
    <row r="523" spans="1:2" ht="15.75">
      <c r="A523" s="232"/>
      <c r="B523" s="333"/>
    </row>
    <row r="524" spans="1:2" ht="15.75">
      <c r="A524" s="232"/>
      <c r="B524" s="333"/>
    </row>
    <row r="525" spans="1:2" ht="15.75">
      <c r="A525" s="232"/>
      <c r="B525" s="333"/>
    </row>
    <row r="526" spans="1:2" ht="15.75">
      <c r="A526" s="232"/>
      <c r="B526" s="333"/>
    </row>
    <row r="527" spans="1:2" ht="15.75">
      <c r="A527" s="232"/>
      <c r="B527" s="333"/>
    </row>
    <row r="528" spans="1:2" ht="15.75">
      <c r="A528" s="232"/>
      <c r="B528" s="333"/>
    </row>
    <row r="529" spans="1:2" ht="15.75">
      <c r="A529" s="232"/>
      <c r="B529" s="333"/>
    </row>
    <row r="530" spans="1:2" ht="15.75">
      <c r="A530" s="232"/>
      <c r="B530" s="333"/>
    </row>
    <row r="531" spans="1:2" ht="15.75">
      <c r="A531" s="232"/>
      <c r="B531" s="333"/>
    </row>
    <row r="532" spans="1:2" ht="15.75">
      <c r="A532" s="232"/>
      <c r="B532" s="333"/>
    </row>
    <row r="533" spans="1:2" ht="15.75">
      <c r="A533" s="232"/>
      <c r="B533" s="333"/>
    </row>
    <row r="534" spans="1:2" ht="15.75">
      <c r="A534" s="232"/>
      <c r="B534" s="333"/>
    </row>
    <row r="535" spans="1:2" ht="15.75">
      <c r="A535" s="232"/>
      <c r="B535" s="333"/>
    </row>
    <row r="536" spans="1:2" ht="15.75">
      <c r="A536" s="232"/>
      <c r="B536" s="333"/>
    </row>
    <row r="537" spans="1:2" ht="15.75">
      <c r="A537" s="232"/>
      <c r="B537" s="333"/>
    </row>
    <row r="538" spans="1:2" ht="15.75">
      <c r="A538" s="232"/>
      <c r="B538" s="333"/>
    </row>
    <row r="539" spans="1:2" ht="15.75">
      <c r="A539" s="232"/>
      <c r="B539" s="333"/>
    </row>
    <row r="540" spans="1:2" ht="15.75">
      <c r="A540" s="232"/>
      <c r="B540" s="333"/>
    </row>
    <row r="541" spans="1:2" ht="15.75">
      <c r="A541" s="232"/>
      <c r="B541" s="333"/>
    </row>
    <row r="542" spans="1:2" ht="15.75">
      <c r="A542" s="232"/>
      <c r="B542" s="333"/>
    </row>
    <row r="543" spans="1:2" ht="15.75">
      <c r="A543" s="232"/>
      <c r="B543" s="333"/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8"/>
  <sheetViews>
    <sheetView workbookViewId="0">
      <pane ySplit="3" topLeftCell="A362" activePane="bottomLeft" state="frozen"/>
      <selection pane="bottomLeft" activeCell="D374" sqref="D374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02" t="s">
        <v>1017</v>
      </c>
      <c r="B1" s="403"/>
      <c r="C1" s="403"/>
      <c r="D1" s="403"/>
      <c r="E1" s="403"/>
      <c r="F1" s="403"/>
      <c r="G1" s="403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/>
      <c r="B375" s="310"/>
    </row>
    <row r="376" spans="1:2">
      <c r="A376" s="307"/>
      <c r="B376" s="310"/>
    </row>
    <row r="377" spans="1:2">
      <c r="A377" s="307"/>
      <c r="B377" s="310"/>
    </row>
    <row r="378" spans="1:2">
      <c r="A378" s="307"/>
      <c r="B378" s="310"/>
    </row>
    <row r="379" spans="1:2">
      <c r="A379" s="307"/>
      <c r="B379" s="310"/>
    </row>
    <row r="380" spans="1:2">
      <c r="A380" s="307"/>
      <c r="B380" s="310"/>
    </row>
    <row r="381" spans="1:2">
      <c r="A381" s="307"/>
      <c r="B381" s="310"/>
    </row>
    <row r="382" spans="1:2">
      <c r="A382" s="307"/>
      <c r="B382" s="310"/>
    </row>
    <row r="383" spans="1:2">
      <c r="A383" s="307"/>
      <c r="B383" s="310"/>
    </row>
    <row r="384" spans="1:2">
      <c r="A384" s="307"/>
      <c r="B384" s="310"/>
    </row>
    <row r="385" spans="1:2">
      <c r="A385" s="307"/>
      <c r="B385" s="310"/>
    </row>
    <row r="386" spans="1:2">
      <c r="A386" s="307"/>
      <c r="B386" s="310"/>
    </row>
    <row r="387" spans="1:2">
      <c r="A387" s="307"/>
      <c r="B387" s="310"/>
    </row>
    <row r="388" spans="1:2">
      <c r="A388" s="307"/>
      <c r="B388" s="310"/>
    </row>
    <row r="389" spans="1:2">
      <c r="A389" s="307"/>
      <c r="B389" s="310"/>
    </row>
    <row r="390" spans="1:2">
      <c r="A390" s="307"/>
      <c r="B390" s="310"/>
    </row>
    <row r="391" spans="1:2">
      <c r="A391" s="307"/>
      <c r="B391" s="310"/>
    </row>
    <row r="392" spans="1:2">
      <c r="A392" s="307"/>
      <c r="B392" s="310"/>
    </row>
    <row r="393" spans="1:2">
      <c r="A393" s="307"/>
      <c r="B393" s="310"/>
    </row>
    <row r="394" spans="1:2">
      <c r="A394" s="307"/>
      <c r="B394" s="310"/>
    </row>
    <row r="395" spans="1:2">
      <c r="A395" s="307"/>
      <c r="B395" s="310"/>
    </row>
    <row r="396" spans="1:2">
      <c r="A396" s="307"/>
      <c r="B396" s="310"/>
    </row>
    <row r="397" spans="1:2">
      <c r="A397" s="307"/>
      <c r="B397" s="310"/>
    </row>
    <row r="398" spans="1:2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47" activePane="bottomLeft" state="frozen"/>
      <selection pane="bottomLeft" activeCell="G1258" sqref="G1258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392" t="s">
        <v>749</v>
      </c>
      <c r="B1" s="392"/>
      <c r="C1" s="392"/>
      <c r="D1" s="392"/>
      <c r="E1" s="392"/>
      <c r="F1" s="392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393" t="s">
        <v>750</v>
      </c>
      <c r="C3" s="394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6269.5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1" si="33">+IF(F1188=0,"",C1188/F1188)</f>
        <v>7047.9524779751482</v>
      </c>
      <c r="C1188" s="267">
        <v>49120</v>
      </c>
      <c r="D1188" s="47">
        <f t="shared" ref="D1188:D1251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51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/>
      <c r="B1252" s="47" t="str">
        <f t="shared" ref="B1252:B1254" si="55">+IF(F1252=0,"",C1252/F1252)</f>
        <v/>
      </c>
      <c r="C1252" s="343"/>
      <c r="D1252" s="47"/>
      <c r="E1252" s="267"/>
      <c r="F1252" s="170"/>
      <c r="G1252" s="162"/>
    </row>
    <row r="1253" spans="1:7">
      <c r="A1253" s="225"/>
      <c r="B1253" s="47" t="str">
        <f t="shared" si="55"/>
        <v/>
      </c>
      <c r="C1253" s="343"/>
      <c r="D1253" s="47"/>
      <c r="E1253" s="267"/>
      <c r="F1253" s="170"/>
      <c r="G1253" s="162"/>
    </row>
    <row r="1254" spans="1:7">
      <c r="A1254" s="225"/>
      <c r="B1254" s="47" t="str">
        <f t="shared" si="55"/>
        <v/>
      </c>
      <c r="C1254" s="343"/>
      <c r="D1254" s="47"/>
      <c r="E1254" s="267"/>
      <c r="F1254" s="47"/>
    </row>
    <row r="1255" spans="1:7">
      <c r="A1255" s="46"/>
      <c r="B1255" s="47"/>
      <c r="C1255" s="267"/>
      <c r="D1255" s="47"/>
      <c r="E1255" s="267"/>
      <c r="F1255" s="47"/>
    </row>
    <row r="1256" spans="1:7">
      <c r="A1256" s="46"/>
      <c r="B1256" s="47"/>
      <c r="C1256" s="267"/>
      <c r="D1256" s="47"/>
      <c r="E1256" s="267"/>
      <c r="F1256" s="47"/>
    </row>
    <row r="1257" spans="1:7">
      <c r="A1257" s="46"/>
      <c r="B1257" s="47"/>
      <c r="C1257" s="267"/>
      <c r="D1257" s="47"/>
      <c r="E1257" s="267"/>
      <c r="F1257" s="47"/>
    </row>
    <row r="1258" spans="1:7">
      <c r="A1258" s="46"/>
      <c r="B1258" s="47"/>
      <c r="C1258" s="267"/>
      <c r="D1258" s="47"/>
      <c r="E1258" s="267"/>
      <c r="F1258" s="47"/>
    </row>
    <row r="1259" spans="1:7">
      <c r="A1259" s="46"/>
      <c r="B1259" s="47"/>
      <c r="C1259" s="267"/>
      <c r="D1259" s="47"/>
      <c r="E1259" s="267"/>
      <c r="F1259" s="47"/>
    </row>
    <row r="1260" spans="1:7">
      <c r="A1260" s="46"/>
      <c r="B1260" s="47"/>
      <c r="C1260" s="267"/>
      <c r="D1260" s="47"/>
      <c r="E1260" s="267"/>
      <c r="F1260" s="47"/>
    </row>
    <row r="1261" spans="1:7">
      <c r="A1261" s="46"/>
      <c r="B1261" s="47"/>
      <c r="C1261" s="267"/>
      <c r="D1261" s="47"/>
      <c r="E1261" s="267"/>
      <c r="F1261" s="47"/>
    </row>
    <row r="1262" spans="1:7">
      <c r="A1262" s="46"/>
      <c r="B1262" s="47"/>
      <c r="C1262" s="267"/>
      <c r="D1262" s="47"/>
      <c r="E1262" s="267"/>
      <c r="F1262" s="47"/>
    </row>
    <row r="1263" spans="1:7">
      <c r="A1263" s="46"/>
      <c r="B1263" s="47"/>
      <c r="C1263" s="267"/>
      <c r="D1263" s="47"/>
      <c r="E1263" s="267"/>
      <c r="F1263" s="47"/>
    </row>
    <row r="1264" spans="1:7">
      <c r="A1264" s="46"/>
      <c r="B1264" s="47"/>
      <c r="C1264" s="267"/>
      <c r="D1264" s="47"/>
      <c r="E1264" s="267"/>
      <c r="F1264" s="47"/>
    </row>
    <row r="1265" spans="1:6">
      <c r="A1265" s="46"/>
      <c r="B1265" s="47"/>
      <c r="C1265" s="267"/>
      <c r="D1265" s="47"/>
      <c r="E1265" s="267"/>
      <c r="F1265" s="47"/>
    </row>
    <row r="1266" spans="1:6">
      <c r="A1266" s="46"/>
      <c r="B1266" s="47"/>
      <c r="C1266" s="267"/>
      <c r="D1266" s="47"/>
      <c r="E1266" s="267"/>
      <c r="F1266" s="47"/>
    </row>
    <row r="1267" spans="1:6">
      <c r="A1267" s="46"/>
      <c r="B1267" s="47"/>
      <c r="C1267" s="267"/>
      <c r="D1267" s="47"/>
      <c r="E1267" s="267"/>
      <c r="F1267" s="47"/>
    </row>
    <row r="1268" spans="1:6">
      <c r="A1268" s="46"/>
      <c r="B1268" s="47"/>
      <c r="C1268" s="267"/>
      <c r="D1268" s="47"/>
      <c r="E1268" s="267"/>
      <c r="F1268" s="47"/>
    </row>
    <row r="1269" spans="1:6">
      <c r="A1269" s="46"/>
      <c r="B1269" s="47"/>
      <c r="C1269" s="267"/>
      <c r="D1269" s="47"/>
      <c r="E1269" s="267"/>
      <c r="F1269" s="47"/>
    </row>
    <row r="1270" spans="1:6">
      <c r="A1270" s="46"/>
      <c r="B1270" s="47"/>
      <c r="C1270" s="267"/>
      <c r="D1270" s="47"/>
      <c r="E1270" s="267"/>
      <c r="F1270" s="47"/>
    </row>
    <row r="1271" spans="1:6">
      <c r="A1271" s="46"/>
      <c r="B1271" s="47"/>
      <c r="C1271" s="267"/>
      <c r="D1271" s="47"/>
      <c r="E1271" s="267"/>
      <c r="F1271" s="47"/>
    </row>
    <row r="1272" spans="1:6">
      <c r="A1272" s="46"/>
      <c r="B1272" s="47"/>
      <c r="C1272" s="267"/>
      <c r="D1272" s="47"/>
      <c r="E1272" s="267"/>
      <c r="F1272" s="47"/>
    </row>
    <row r="1273" spans="1:6">
      <c r="A1273" s="46"/>
      <c r="B1273" s="47"/>
      <c r="C1273" s="267"/>
      <c r="D1273" s="47"/>
      <c r="E1273" s="267"/>
      <c r="F1273" s="47"/>
    </row>
    <row r="1274" spans="1:6">
      <c r="A1274" s="46"/>
      <c r="B1274" s="47"/>
      <c r="C1274" s="267"/>
      <c r="D1274" s="47"/>
      <c r="E1274" s="267"/>
      <c r="F1274" s="47"/>
    </row>
    <row r="1275" spans="1:6">
      <c r="A1275" s="46"/>
      <c r="B1275" s="47"/>
      <c r="C1275" s="267"/>
      <c r="D1275" s="47"/>
      <c r="E1275" s="267"/>
      <c r="F1275" s="47"/>
    </row>
    <row r="1276" spans="1:6">
      <c r="A1276" s="46"/>
      <c r="B1276" s="47"/>
      <c r="C1276" s="267"/>
      <c r="D1276" s="47"/>
      <c r="E1276" s="267"/>
      <c r="F1276" s="47"/>
    </row>
    <row r="1277" spans="1:6">
      <c r="A1277" s="46"/>
      <c r="B1277" s="47"/>
      <c r="C1277" s="267"/>
      <c r="D1277" s="47"/>
      <c r="E1277" s="267"/>
      <c r="F1277" s="47"/>
    </row>
    <row r="1278" spans="1:6">
      <c r="A1278" s="46"/>
      <c r="B1278" s="47"/>
      <c r="C1278" s="267"/>
      <c r="D1278" s="47"/>
      <c r="E1278" s="267"/>
      <c r="F1278" s="47"/>
    </row>
    <row r="1279" spans="1:6">
      <c r="A1279" s="46"/>
      <c r="B1279" s="47"/>
      <c r="C1279" s="267"/>
      <c r="D1279" s="47"/>
      <c r="E1279" s="267"/>
      <c r="F1279" s="47"/>
    </row>
    <row r="1280" spans="1:6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43" activePane="bottomLeft" state="frozen"/>
      <selection pane="bottomLeft" activeCell="C1255" sqref="C1255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395" t="s">
        <v>749</v>
      </c>
      <c r="B1" s="395"/>
      <c r="C1" s="395"/>
      <c r="D1" s="395"/>
      <c r="E1" s="395"/>
      <c r="F1" s="395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393" t="s">
        <v>659</v>
      </c>
      <c r="C3" s="394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>+IF(F1247=0,"",C1247/F1247)</f>
        <v>2475.7618493941013</v>
      </c>
      <c r="C1247" s="47">
        <v>16800</v>
      </c>
      <c r="D1247" s="47">
        <f>+B1247/1.17</f>
        <v>2116.0357687129072</v>
      </c>
      <c r="E1247" s="47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>+IF(F1248=0,"",C1248/F1248)</f>
        <v>2502.7726432532345</v>
      </c>
      <c r="C1248" s="47">
        <v>16925</v>
      </c>
      <c r="D1248" s="47">
        <f>+B1248/1.17</f>
        <v>2139.1219173104569</v>
      </c>
      <c r="E1248" s="47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>+IF(F1249=0,"",C1249/F1249)</f>
        <v>2485.2434063616329</v>
      </c>
      <c r="C1249" s="47">
        <v>16850</v>
      </c>
      <c r="D1249" s="47">
        <f>+B1249/1.17</f>
        <v>2124.1396635569513</v>
      </c>
      <c r="E1249" s="47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01"/>
      <c r="B1250" s="47"/>
      <c r="C1250" s="47"/>
      <c r="D1250" s="47"/>
      <c r="E1250" s="47"/>
      <c r="F1250" s="62"/>
    </row>
    <row r="1251" spans="1:7">
      <c r="A1251" s="201"/>
      <c r="B1251" s="47"/>
      <c r="C1251" s="47"/>
      <c r="D1251" s="47"/>
      <c r="E1251" s="47"/>
      <c r="F1251" s="62"/>
    </row>
    <row r="1252" spans="1:7">
      <c r="A1252" s="201"/>
      <c r="B1252" s="47"/>
      <c r="C1252" s="47"/>
      <c r="D1252" s="47"/>
      <c r="E1252" s="47"/>
      <c r="F1252" s="62"/>
    </row>
    <row r="1253" spans="1:7">
      <c r="A1253" s="201"/>
      <c r="B1253" s="47"/>
      <c r="C1253" s="47"/>
      <c r="D1253" s="47"/>
      <c r="E1253" s="47"/>
      <c r="F1253" s="62"/>
    </row>
    <row r="1254" spans="1:7">
      <c r="A1254" s="201"/>
      <c r="B1254" s="47"/>
      <c r="C1254" s="47"/>
      <c r="D1254" s="47"/>
      <c r="E1254" s="47"/>
      <c r="F1254" s="62"/>
    </row>
    <row r="1255" spans="1:7">
      <c r="A1255" s="201"/>
      <c r="B1255" s="47"/>
      <c r="C1255" s="47"/>
      <c r="D1255" s="47"/>
      <c r="E1255" s="47"/>
      <c r="F1255" s="62"/>
    </row>
    <row r="1256" spans="1:7">
      <c r="A1256" s="201"/>
      <c r="B1256" s="47"/>
      <c r="C1256" s="47"/>
      <c r="D1256" s="47"/>
      <c r="E1256" s="47"/>
      <c r="F1256" s="62"/>
    </row>
    <row r="1257" spans="1:7">
      <c r="A1257" s="201"/>
      <c r="B1257" s="47"/>
      <c r="C1257" s="47"/>
      <c r="D1257" s="47"/>
      <c r="E1257" s="47"/>
      <c r="F1257" s="62"/>
    </row>
    <row r="1258" spans="1:7">
      <c r="A1258" s="201"/>
      <c r="B1258" s="47"/>
      <c r="C1258" s="47"/>
      <c r="D1258" s="47"/>
      <c r="E1258" s="47"/>
      <c r="F1258" s="62"/>
    </row>
    <row r="1259" spans="1:7">
      <c r="A1259" s="201"/>
      <c r="B1259" s="47"/>
      <c r="C1259" s="47"/>
      <c r="D1259" s="47"/>
      <c r="E1259" s="47"/>
      <c r="F1259" s="62"/>
    </row>
    <row r="1260" spans="1:7">
      <c r="A1260" s="201"/>
      <c r="B1260" s="47"/>
      <c r="C1260" s="47"/>
      <c r="D1260" s="47"/>
      <c r="E1260" s="47"/>
      <c r="F1260" s="62"/>
    </row>
    <row r="1261" spans="1:7">
      <c r="A1261" s="201"/>
      <c r="B1261" s="47"/>
      <c r="C1261" s="47"/>
      <c r="D1261" s="47"/>
      <c r="E1261" s="47"/>
      <c r="F1261" s="62"/>
    </row>
    <row r="1262" spans="1:7">
      <c r="A1262" s="201"/>
      <c r="B1262" s="47"/>
      <c r="C1262" s="47"/>
      <c r="D1262" s="47"/>
      <c r="E1262" s="47"/>
      <c r="F1262" s="62"/>
    </row>
    <row r="1263" spans="1:7">
      <c r="A1263" s="201"/>
      <c r="B1263" s="47"/>
      <c r="C1263" s="47"/>
      <c r="D1263" s="47"/>
      <c r="E1263" s="47"/>
      <c r="F1263" s="62"/>
    </row>
    <row r="1264" spans="1:7">
      <c r="A1264" s="201"/>
      <c r="B1264" s="47"/>
      <c r="C1264" s="47"/>
      <c r="D1264" s="47"/>
      <c r="E1264" s="47"/>
      <c r="F1264" s="62"/>
    </row>
    <row r="1265" spans="1:6">
      <c r="A1265" s="201"/>
      <c r="B1265" s="47"/>
      <c r="C1265" s="47"/>
      <c r="D1265" s="47"/>
      <c r="E1265" s="47"/>
      <c r="F1265" s="62"/>
    </row>
    <row r="1266" spans="1:6">
      <c r="A1266" s="201"/>
      <c r="B1266" s="47"/>
      <c r="C1266" s="47"/>
      <c r="D1266" s="47"/>
      <c r="E1266" s="47"/>
      <c r="F1266" s="62"/>
    </row>
    <row r="1267" spans="1:6">
      <c r="A1267" s="201"/>
      <c r="B1267" s="47"/>
      <c r="C1267" s="47"/>
      <c r="D1267" s="47"/>
      <c r="E1267" s="47"/>
      <c r="F1267" s="62"/>
    </row>
    <row r="1268" spans="1:6">
      <c r="A1268" s="201"/>
      <c r="B1268" s="47"/>
      <c r="C1268" s="47"/>
      <c r="D1268" s="47"/>
      <c r="E1268" s="47"/>
      <c r="F1268" s="62"/>
    </row>
    <row r="1269" spans="1:6">
      <c r="A1269" s="201"/>
      <c r="B1269" s="47"/>
      <c r="C1269" s="47"/>
      <c r="D1269" s="47"/>
      <c r="E1269" s="47"/>
      <c r="F1269" s="62"/>
    </row>
    <row r="1270" spans="1:6">
      <c r="A1270" s="201"/>
      <c r="B1270" s="47"/>
      <c r="C1270" s="47"/>
      <c r="D1270" s="47"/>
      <c r="E1270" s="47"/>
      <c r="F1270" s="62"/>
    </row>
    <row r="1271" spans="1:6">
      <c r="A1271" s="201"/>
      <c r="B1271" s="47"/>
      <c r="C1271" s="47"/>
      <c r="D1271" s="47"/>
      <c r="E1271" s="47"/>
      <c r="F1271" s="62"/>
    </row>
    <row r="1272" spans="1:6">
      <c r="A1272" s="201"/>
      <c r="B1272" s="47"/>
      <c r="C1272" s="47"/>
      <c r="D1272" s="47"/>
      <c r="E1272" s="47"/>
      <c r="F1272" s="62"/>
    </row>
    <row r="1273" spans="1:6">
      <c r="A1273" s="201"/>
      <c r="B1273" s="47"/>
      <c r="C1273" s="47"/>
      <c r="D1273" s="47"/>
      <c r="E1273" s="47"/>
      <c r="F1273" s="62"/>
    </row>
    <row r="1274" spans="1:6">
      <c r="A1274" s="201"/>
      <c r="B1274" s="47"/>
      <c r="C1274" s="47"/>
      <c r="D1274" s="47"/>
      <c r="E1274" s="47"/>
      <c r="F1274" s="62"/>
    </row>
    <row r="1275" spans="1:6">
      <c r="A1275" s="201"/>
      <c r="B1275" s="47"/>
      <c r="C1275" s="47"/>
      <c r="D1275" s="47"/>
      <c r="E1275" s="47"/>
      <c r="F1275" s="62"/>
    </row>
    <row r="1276" spans="1:6">
      <c r="A1276" s="201"/>
      <c r="B1276" s="47"/>
      <c r="C1276" s="47"/>
      <c r="D1276" s="47"/>
      <c r="E1276" s="47"/>
      <c r="F1276" s="62"/>
    </row>
    <row r="1277" spans="1:6">
      <c r="A1277" s="201"/>
      <c r="B1277" s="47"/>
      <c r="C1277" s="47"/>
      <c r="D1277" s="47"/>
      <c r="E1277" s="47"/>
      <c r="F1277" s="62"/>
    </row>
    <row r="1278" spans="1:6">
      <c r="A1278" s="201"/>
      <c r="B1278" s="47"/>
      <c r="C1278" s="47"/>
      <c r="D1278" s="47"/>
      <c r="E1278" s="47"/>
      <c r="F1278" s="62"/>
    </row>
    <row r="1279" spans="1:6">
      <c r="A1279" s="201"/>
      <c r="B1279" s="47"/>
      <c r="C1279" s="47"/>
      <c r="D1279" s="47"/>
      <c r="E1279" s="47"/>
      <c r="F1279" s="62"/>
    </row>
    <row r="1280" spans="1:6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tabSelected="1" zoomScale="85" zoomScaleNormal="85" workbookViewId="0">
      <pane ySplit="4" topLeftCell="A1236" activePane="bottomLeft" state="frozen"/>
      <selection pane="bottomLeft" activeCell="B1249" sqref="B1249:B1250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140625" style="3"/>
    <col min="12" max="16384" width="9.140625" style="2"/>
  </cols>
  <sheetData>
    <row r="1" spans="1:13">
      <c r="A1" s="396" t="s">
        <v>749</v>
      </c>
      <c r="B1" s="396"/>
      <c r="C1" s="396"/>
      <c r="D1" s="396"/>
      <c r="E1" s="396"/>
      <c r="F1" s="396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397" t="s">
        <v>752</v>
      </c>
      <c r="C3" s="398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50" si="40">+IF(F1204=0,"",C1204/F1204)</f>
        <v>502.68342758347438</v>
      </c>
      <c r="C1204" s="257">
        <v>3489</v>
      </c>
      <c r="D1204" s="20">
        <f t="shared" ref="D1204:D1250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50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257">
        <v>3676</v>
      </c>
      <c r="D1247" s="20">
        <f t="shared" si="41"/>
        <v>463.56622327868916</v>
      </c>
      <c r="E1247" s="20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257">
        <v>3666</v>
      </c>
      <c r="D1248" s="20">
        <f t="shared" si="41"/>
        <v>461.74923381556653</v>
      </c>
      <c r="E1248" s="20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257">
        <v>3701</v>
      </c>
      <c r="D1249" s="20">
        <f t="shared" si="41"/>
        <v>467.76308513831623</v>
      </c>
      <c r="E1249" s="20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257">
        <v>3706</v>
      </c>
      <c r="D1250" s="20">
        <f t="shared" si="41"/>
        <v>467.18466428142801</v>
      </c>
      <c r="E1250" s="20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4"/>
      <c r="B1251" s="20"/>
      <c r="C1251" s="257"/>
      <c r="D1251" s="20"/>
      <c r="E1251" s="20"/>
      <c r="F1251" s="58"/>
    </row>
    <row r="1252" spans="1:7">
      <c r="A1252" s="224"/>
      <c r="B1252" s="20"/>
      <c r="C1252" s="257"/>
      <c r="D1252" s="20"/>
      <c r="E1252" s="20"/>
      <c r="F1252" s="58"/>
    </row>
    <row r="1253" spans="1:7">
      <c r="A1253" s="224"/>
      <c r="B1253" s="20"/>
      <c r="C1253" s="257"/>
      <c r="D1253" s="20"/>
      <c r="E1253" s="20"/>
      <c r="F1253" s="58"/>
    </row>
    <row r="1254" spans="1:7">
      <c r="A1254" s="224"/>
      <c r="B1254" s="20"/>
      <c r="C1254" s="257"/>
      <c r="D1254" s="20"/>
      <c r="E1254" s="20"/>
      <c r="F1254" s="58"/>
    </row>
    <row r="1255" spans="1:7">
      <c r="A1255" s="224"/>
      <c r="B1255" s="20"/>
      <c r="C1255" s="257"/>
      <c r="D1255" s="20"/>
      <c r="E1255" s="20"/>
      <c r="F1255" s="58"/>
    </row>
    <row r="1256" spans="1:7">
      <c r="A1256" s="224"/>
      <c r="B1256" s="20"/>
      <c r="C1256" s="257"/>
      <c r="D1256" s="20"/>
      <c r="E1256" s="20"/>
      <c r="F1256" s="58"/>
    </row>
    <row r="1257" spans="1:7">
      <c r="A1257" s="224"/>
      <c r="B1257" s="20"/>
      <c r="C1257" s="257"/>
      <c r="D1257" s="20"/>
      <c r="E1257" s="20"/>
      <c r="F1257" s="58"/>
    </row>
    <row r="1258" spans="1:7">
      <c r="A1258" s="224"/>
      <c r="B1258" s="20"/>
      <c r="C1258" s="257"/>
      <c r="D1258" s="20"/>
      <c r="E1258" s="20"/>
      <c r="F1258" s="58"/>
    </row>
    <row r="1259" spans="1:7">
      <c r="A1259" s="224"/>
      <c r="B1259" s="20"/>
      <c r="C1259" s="257"/>
      <c r="D1259" s="20"/>
      <c r="E1259" s="20"/>
      <c r="F1259" s="58"/>
    </row>
    <row r="1260" spans="1:7">
      <c r="A1260" s="224"/>
      <c r="B1260" s="20"/>
      <c r="C1260" s="257"/>
      <c r="D1260" s="20"/>
      <c r="E1260" s="20"/>
      <c r="F1260" s="58"/>
    </row>
    <row r="1261" spans="1:7">
      <c r="A1261" s="224"/>
      <c r="B1261" s="20"/>
      <c r="C1261" s="257"/>
      <c r="D1261" s="20"/>
      <c r="E1261" s="20"/>
      <c r="F1261" s="58"/>
    </row>
    <row r="1262" spans="1:7">
      <c r="A1262" s="224"/>
      <c r="B1262" s="20"/>
      <c r="C1262" s="257"/>
      <c r="D1262" s="20"/>
      <c r="E1262" s="20"/>
      <c r="F1262" s="58"/>
    </row>
    <row r="1263" spans="1:7">
      <c r="A1263" s="224"/>
      <c r="B1263" s="20"/>
      <c r="C1263" s="257"/>
      <c r="D1263" s="20"/>
      <c r="E1263" s="20"/>
      <c r="F1263" s="58"/>
    </row>
    <row r="1264" spans="1:7">
      <c r="A1264" s="224"/>
      <c r="B1264" s="20"/>
      <c r="C1264" s="257"/>
      <c r="D1264" s="20"/>
      <c r="E1264" s="20"/>
      <c r="F1264" s="58"/>
    </row>
    <row r="1265" spans="1:6">
      <c r="A1265" s="224"/>
      <c r="B1265" s="20"/>
      <c r="C1265" s="257"/>
      <c r="D1265" s="20"/>
      <c r="E1265" s="20"/>
      <c r="F1265" s="58"/>
    </row>
    <row r="1266" spans="1:6">
      <c r="A1266" s="224"/>
      <c r="B1266" s="20"/>
      <c r="C1266" s="257"/>
      <c r="D1266" s="20"/>
      <c r="E1266" s="20"/>
      <c r="F1266" s="58"/>
    </row>
    <row r="1267" spans="1:6">
      <c r="A1267" s="224"/>
      <c r="B1267" s="20"/>
      <c r="C1267" s="257"/>
      <c r="D1267" s="20"/>
      <c r="E1267" s="20"/>
      <c r="F1267" s="58"/>
    </row>
    <row r="1268" spans="1:6">
      <c r="A1268" s="224"/>
      <c r="B1268" s="20"/>
      <c r="C1268" s="257"/>
      <c r="D1268" s="20"/>
      <c r="E1268" s="20"/>
      <c r="F1268" s="58"/>
    </row>
    <row r="1269" spans="1:6">
      <c r="A1269" s="224"/>
      <c r="B1269" s="20"/>
      <c r="C1269" s="257"/>
      <c r="D1269" s="20"/>
      <c r="E1269" s="20"/>
      <c r="F1269" s="58"/>
    </row>
    <row r="1270" spans="1:6">
      <c r="A1270" s="224"/>
      <c r="B1270" s="20"/>
      <c r="C1270" s="257"/>
      <c r="D1270" s="20"/>
      <c r="E1270" s="20"/>
      <c r="F1270" s="58"/>
    </row>
    <row r="1271" spans="1:6">
      <c r="A1271" s="224"/>
      <c r="B1271" s="20"/>
      <c r="C1271" s="257"/>
      <c r="D1271" s="20"/>
      <c r="E1271" s="20"/>
      <c r="F1271" s="58"/>
    </row>
    <row r="1272" spans="1:6">
      <c r="A1272" s="224"/>
      <c r="B1272" s="20"/>
      <c r="C1272" s="257"/>
      <c r="D1272" s="20"/>
      <c r="E1272" s="20"/>
      <c r="F1272" s="58"/>
    </row>
    <row r="1273" spans="1:6">
      <c r="A1273" s="224"/>
      <c r="B1273" s="20"/>
      <c r="C1273" s="257"/>
      <c r="D1273" s="20"/>
      <c r="E1273" s="20"/>
      <c r="F1273" s="58"/>
    </row>
    <row r="1274" spans="1:6">
      <c r="A1274" s="224"/>
      <c r="B1274" s="20"/>
      <c r="C1274" s="257"/>
      <c r="D1274" s="20"/>
      <c r="E1274" s="20"/>
      <c r="F1274" s="58"/>
    </row>
    <row r="1275" spans="1:6">
      <c r="A1275" s="224"/>
      <c r="B1275" s="20"/>
      <c r="C1275" s="257"/>
      <c r="D1275" s="20"/>
      <c r="E1275" s="20"/>
      <c r="F1275" s="58"/>
    </row>
    <row r="1276" spans="1:6">
      <c r="A1276" s="224"/>
      <c r="B1276" s="20"/>
      <c r="C1276" s="257"/>
      <c r="D1276" s="20"/>
      <c r="E1276" s="20"/>
      <c r="F1276" s="58"/>
    </row>
    <row r="1277" spans="1:6">
      <c r="A1277" s="224"/>
      <c r="B1277" s="20"/>
      <c r="C1277" s="257"/>
      <c r="D1277" s="20"/>
      <c r="E1277" s="20"/>
      <c r="F1277" s="58"/>
    </row>
    <row r="1278" spans="1:6">
      <c r="A1278" s="224"/>
      <c r="B1278" s="20"/>
      <c r="C1278" s="257"/>
      <c r="D1278" s="20"/>
      <c r="E1278" s="20"/>
      <c r="F1278" s="58"/>
    </row>
    <row r="1279" spans="1:6">
      <c r="A1279" s="224"/>
      <c r="B1279" s="20"/>
      <c r="C1279" s="257"/>
      <c r="D1279" s="20"/>
      <c r="E1279" s="20"/>
      <c r="F1279" s="58"/>
    </row>
    <row r="1280" spans="1:6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7"/>
  <sheetViews>
    <sheetView zoomScale="85" zoomScaleNormal="85" workbookViewId="0">
      <pane ySplit="4" topLeftCell="A1229" activePane="bottomLeft" state="frozen"/>
      <selection pane="bottomLeft" activeCell="L1246" sqref="L1246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399" t="s">
        <v>749</v>
      </c>
      <c r="B1" s="399"/>
      <c r="C1" s="399"/>
      <c r="D1" s="399"/>
      <c r="E1" s="399"/>
      <c r="F1" s="399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2721.6721267771263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47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47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47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258">
        <v>21540</v>
      </c>
      <c r="D1244" s="3">
        <f t="shared" si="38"/>
        <v>2716.3265640432437</v>
      </c>
      <c r="E1244" s="258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258">
        <v>21390</v>
      </c>
      <c r="D1245" s="3">
        <f t="shared" si="38"/>
        <v>2694.1669698076835</v>
      </c>
      <c r="E1245" s="258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258">
        <v>21620</v>
      </c>
      <c r="D1246" s="3">
        <f t="shared" si="38"/>
        <v>2732.5149691138604</v>
      </c>
      <c r="E1246" s="258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258">
        <v>21590</v>
      </c>
      <c r="D1247" s="3">
        <f t="shared" si="38"/>
        <v>2721.6721267771263</v>
      </c>
      <c r="E1247" s="258">
        <v>2632</v>
      </c>
      <c r="F1247" s="170">
        <f>USD_CNY!B1037</f>
        <v>6.7800200000000004</v>
      </c>
      <c r="G1247" s="184">
        <f t="shared" si="50"/>
        <v>-30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4"/>
  <sheetViews>
    <sheetView zoomScale="115" zoomScaleNormal="115" workbookViewId="0">
      <pane ySplit="5" topLeftCell="A783" activePane="bottomLeft" state="frozen"/>
      <selection pane="bottomLeft" activeCell="I793" sqref="I793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794" si="28">+IF(F731=0,"",C731/F731)</f>
        <v>14764.542141360806</v>
      </c>
      <c r="C731" s="288">
        <v>102900</v>
      </c>
      <c r="D731" s="110">
        <f t="shared" ref="D731:D794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794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290">
        <v>98825</v>
      </c>
      <c r="D790" s="106">
        <f t="shared" si="29"/>
        <v>12485.91063059591</v>
      </c>
      <c r="E790" s="290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290">
        <v>99200</v>
      </c>
      <c r="D791" s="106">
        <f t="shared" si="29"/>
        <v>12509.73050849999</v>
      </c>
      <c r="E791" s="290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290">
        <v>97750</v>
      </c>
      <c r="D792" s="106">
        <f t="shared" si="29"/>
        <v>12312.053356648017</v>
      </c>
      <c r="E792" s="290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290">
        <v>98950</v>
      </c>
      <c r="D793" s="106">
        <f t="shared" si="29"/>
        <v>12506.121933108994</v>
      </c>
      <c r="E793" s="290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290">
        <v>99600</v>
      </c>
      <c r="D794" s="106">
        <f t="shared" si="29"/>
        <v>12555.745429689754</v>
      </c>
      <c r="E794" s="290">
        <v>12350</v>
      </c>
      <c r="F794" s="177">
        <f>USD_CNY!B1037</f>
        <v>6.7800200000000004</v>
      </c>
      <c r="G794" s="106">
        <f t="shared" si="43"/>
        <v>650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8"/>
  <sheetViews>
    <sheetView workbookViewId="0">
      <pane xSplit="1" ySplit="5" topLeftCell="B114" activePane="bottomRight" state="frozen"/>
      <selection pane="topRight" activeCell="B1" sqref="B1"/>
      <selection pane="bottomLeft" activeCell="A6" sqref="A6"/>
      <selection pane="bottomRight" activeCell="K124" sqref="K124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8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18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71">
        <v>2054.5</v>
      </c>
      <c r="D116" s="357">
        <f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71">
        <v>2054</v>
      </c>
      <c r="D117" s="357">
        <f>+IF(ISERROR(B117/1.17),0,B117/1.17)</f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71">
        <v>2056.5</v>
      </c>
      <c r="D118" s="357">
        <f>+IF(ISERROR(B118/1.17),0,B118/1.17)</f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pane xSplit="1" ySplit="5" topLeftCell="B114" activePane="bottomRight" state="frozen"/>
      <selection pane="topRight" activeCell="B1" sqref="B1"/>
      <selection pane="bottomLeft" activeCell="A6" sqref="A6"/>
      <selection pane="bottomRight" activeCell="K122" sqref="K122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17" si="14">+IF(F54=0,"",C54/F54)</f>
        <v>672.94171664705709</v>
      </c>
      <c r="C54" s="335">
        <v>4690</v>
      </c>
      <c r="D54" s="358">
        <f t="shared" ref="D54:D117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/>
      <c r="B118" s="357"/>
      <c r="C118" s="335"/>
      <c r="D118" s="357"/>
      <c r="E118" s="371"/>
      <c r="F118" s="359"/>
      <c r="G118" s="361"/>
    </row>
    <row r="119" spans="1:7">
      <c r="A119" s="350"/>
      <c r="B119" s="357"/>
      <c r="C119" s="335"/>
      <c r="D119" s="357"/>
      <c r="E119" s="371"/>
      <c r="F119" s="359"/>
      <c r="G119" s="361"/>
    </row>
    <row r="120" spans="1:7">
      <c r="A120" s="350"/>
      <c r="B120" s="357"/>
      <c r="C120" s="335"/>
      <c r="D120" s="357"/>
      <c r="E120" s="371"/>
      <c r="F120" s="359"/>
      <c r="G120" s="361"/>
    </row>
    <row r="121" spans="1:7">
      <c r="A121" s="350"/>
      <c r="B121" s="357"/>
      <c r="C121" s="335"/>
      <c r="D121" s="357"/>
      <c r="E121" s="371"/>
      <c r="F121" s="359"/>
      <c r="G121" s="361"/>
    </row>
    <row r="122" spans="1:7">
      <c r="A122" s="350"/>
      <c r="B122" s="357"/>
      <c r="C122" s="335"/>
      <c r="D122" s="357"/>
      <c r="E122" s="371"/>
      <c r="F122" s="359"/>
      <c r="G122" s="361"/>
    </row>
    <row r="123" spans="1:7">
      <c r="A123" s="350"/>
      <c r="B123" s="357"/>
      <c r="C123" s="335"/>
      <c r="D123" s="357"/>
      <c r="E123" s="371"/>
      <c r="F123" s="359"/>
      <c r="G123" s="361"/>
    </row>
    <row r="124" spans="1:7">
      <c r="A124" s="350"/>
      <c r="B124" s="357"/>
      <c r="C124" s="335"/>
      <c r="D124" s="357"/>
      <c r="E124" s="371"/>
      <c r="F124" s="359"/>
      <c r="G124" s="361"/>
    </row>
    <row r="125" spans="1:7">
      <c r="A125" s="350"/>
      <c r="B125" s="357"/>
      <c r="C125" s="335"/>
      <c r="D125" s="357"/>
      <c r="E125" s="371"/>
      <c r="F125" s="359"/>
      <c r="G125" s="361"/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2019-02-19T03:39:33Z</dcterms:modified>
</cp:coreProperties>
</file>