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F1249" i="4"/>
  <c r="B1249" s="1"/>
  <c r="D1249" s="1"/>
  <c r="G1249"/>
  <c r="B116" i="16"/>
  <c r="G116"/>
  <c r="G115"/>
  <c r="F116"/>
  <c r="D116"/>
  <c r="F793" i="7"/>
  <c r="B793" s="1"/>
  <c r="D793" s="1"/>
  <c r="G793"/>
  <c r="B1246" i="5"/>
  <c r="D1246" s="1"/>
  <c r="F1246"/>
  <c r="G1246"/>
  <c r="F1248" i="3"/>
  <c r="B1248" s="1"/>
  <c r="D1248" s="1"/>
  <c r="G1248"/>
  <c r="F1250" i="2"/>
  <c r="G1250"/>
  <c r="B117" i="15"/>
  <c r="D117" s="1"/>
  <c r="G117"/>
  <c r="F117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B1246" i="4"/>
  <c r="D1246" s="1"/>
  <c r="G1246"/>
  <c r="F1246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B1242" i="5"/>
  <c r="D1242" s="1"/>
  <c r="F1242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B1248"/>
  <c r="D1248" s="1"/>
  <c r="B1249"/>
  <c r="D1249" s="1"/>
  <c r="B1252"/>
  <c r="B1253"/>
  <c r="B1254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119" i="2"/>
  <c r="D1097" i="3"/>
  <c r="D111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B971"/>
  <c r="D971" s="1"/>
  <c r="B972"/>
  <c r="D972" s="1"/>
  <c r="B973"/>
  <c r="D973" s="1"/>
  <c r="B512" i="7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16"/>
  <c r="D944"/>
  <c r="D961"/>
  <c r="D964"/>
  <c r="D970"/>
  <c r="D872" i="2"/>
  <c r="D439" i="7"/>
  <c r="D443"/>
  <c r="D462"/>
  <c r="D464"/>
  <c r="D465"/>
  <c r="D481"/>
  <c r="D482"/>
  <c r="D491"/>
  <c r="D501"/>
  <c r="D505"/>
  <c r="D510"/>
  <c r="D512"/>
  <c r="D516"/>
  <c r="D518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3"/>
  <c r="D948"/>
  <c r="D962"/>
  <c r="D985"/>
  <c r="D1001"/>
  <c r="D1006"/>
  <c r="D1013"/>
  <c r="D1014"/>
  <c r="D1015"/>
  <c r="D1020"/>
  <c r="D1022"/>
  <c r="D1023"/>
  <c r="D1029"/>
  <c r="D1031"/>
  <c r="D1039"/>
  <c r="D1043"/>
  <c r="D1044"/>
  <c r="D1046"/>
  <c r="D1047"/>
  <c r="D1052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<sst xmlns="http://schemas.openxmlformats.org/spreadsheetml/2006/main" count="4583" uniqueCount="1033">
  <si>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</si>
  <si>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</si>
  <si>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</si>
  <si>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</si>
  <si>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</si>
  <si>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</si>
  <si>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</si>
  <si>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</si>
  <si>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</si>
  <si>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</si>
  <si>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</si>
  <si>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</si>
  <si>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</si>
  <si>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</si>
  <si>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</si>
  <si>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</si>
  <si>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</si>
  <si>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</si>
  <si>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</si>
  <si>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</si>
  <si>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</si>
  <si>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</si>
  <si>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</si>
  <si>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</si>
  <si>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</si>
  <si>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</si>
  <si>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</si>
  <si>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</si>
  <si>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</si>
  <si>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</si>
  <si>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</si>
  <si>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</si>
  <si>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</si>
  <si>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</si>
  <si>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</si>
  <si>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</si>
  <si>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</si>
  <si>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</si>
  <si>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</si>
  <si>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</si>
  <si>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</si>
  <si>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</si>
  <si>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</si>
  <si>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</si>
  <si>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</si>
  <si>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</si>
  <si>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</si>
  <si>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</si>
  <si>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</si>
  <si>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</si>
  <si>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</si>
  <si>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</si>
  <si>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</si>
  <si>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</si>
  <si>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</si>
  <si>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</si>
  <si>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</si>
  <si>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</si>
  <si>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</si>
  <si>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</si>
  <si>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</si>
  <si>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</si>
  <si>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</si>
  <si>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</si>
  <si>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</si>
  <si>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</si>
  <si>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</si>
  <si>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</si>
  <si>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</si>
  <si>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</si>
  <si>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</si>
  <si>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</si>
  <si>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</si>
  <si>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</si>
  <si>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</si>
  <si>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</si>
  <si>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</si>
  <si>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</si>
  <si>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</si>
  <si>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</si>
  <si>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</si>
  <si>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</si>
  <si>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</si>
  <si>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</si>
  <si>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</si>
  <si>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</si>
  <si>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</si>
  <si>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</si>
  <si>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</si>
  <si>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</si>
  <si>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</si>
  <si>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</si>
  <si>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</si>
  <si>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</si>
  <si>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</si>
  <si>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</si>
  <si>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</si>
  <si>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</si>
  <si>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</si>
  <si>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</si>
  <si>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</si>
  <si>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</si>
  <si>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</si>
  <si>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</si>
  <si>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</si>
  <si>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</si>
  <si>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</si>
  <si>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</si>
  <si>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</si>
  <si>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</si>
  <si>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</si>
  <si>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</si>
  <si>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</si>
  <si>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</si>
  <si>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</si>
  <si>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</si>
  <si>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</si>
  <si>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</si>
  <si>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</si>
  <si>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</si>
  <si>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</si>
  <si>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</si>
  <si>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</si>
  <si>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</si>
  <si>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</si>
  <si>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</si>
  <si>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</si>
  <si>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</si>
  <si>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</si>
  <si>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</si>
  <si>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</si>
  <si>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</si>
  <si>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</si>
  <si>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</si>
  <si>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</si>
  <si>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</si>
  <si>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</si>
  <si>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</si>
  <si>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</si>
  <si>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</si>
  <si>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</si>
  <si>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</si>
  <si>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</si>
  <si>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</si>
  <si>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</si>
  <si>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</si>
  <si>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</si>
  <si>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</si>
  <si>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</si>
  <si>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</si>
  <si>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</si>
  <si>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</si>
  <si>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</si>
  <si>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</si>
  <si>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</si>
  <si>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</si>
  <si>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</si>
  <si>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</si>
  <si>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</si>
  <si>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</si>
  <si>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</si>
  <si>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</si>
  <si>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</si>
  <si>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</si>
  <si>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</si>
  <si>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</si>
  <si>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</si>
  <si>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</si>
  <si>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</si>
  <si>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</si>
  <si>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</si>
  <si>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</si>
  <si>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</si>
  <si>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</si>
  <si>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</si>
  <si>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</si>
  <si>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</si>
  <si>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</si>
  <si>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</si>
  <si>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</si>
  <si>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</si>
  <si>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</si>
  <si>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</si>
  <si>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</si>
  <si>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</si>
  <si>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</si>
  <si>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</si>
  <si>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</si>
  <si>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</si>
  <si>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</si>
  <si>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</si>
  <si>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</si>
  <si>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</si>
  <si>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</si>
  <si>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</si>
  <si>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</si>
  <si>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</si>
  <si>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</si>
  <si>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</si>
  <si>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</si>
  <si>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</si>
  <si>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</si>
  <si>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</si>
  <si>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</si>
  <si>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</si>
  <si>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</si>
  <si>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</si>
  <si>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</si>
  <si>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</si>
  <si>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</si>
  <si>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</si>
  <si>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</si>
  <si>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</si>
  <si>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</si>
  <si>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</si>
  <si>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</si>
  <si>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</si>
  <si>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</si>
  <si>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</si>
  <si>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</si>
  <si>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</si>
  <si>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</si>
  <si>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</si>
  <si>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</si>
  <si>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</si>
  <si>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</si>
  <si>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</si>
  <si>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</si>
  <si>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</si>
  <si>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</si>
  <si>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</si>
  <si>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</si>
  <si>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</si>
  <si>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</si>
  <si>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</si>
  <si>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</si>
  <si>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</si>
  <si>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</si>
  <si>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</si>
  <si>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</si>
  <si>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</si>
  <si>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</si>
  <si>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</si>
  <si>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</si>
  <si>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</si>
  <si>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</si>
  <si>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</si>
  <si>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</si>
  <si>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</si>
  <si>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</si>
  <si>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</si>
  <si>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</si>
  <si>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</si>
  <si>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</si>
  <si>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</si>
  <si>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</si>
  <si>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</si>
  <si>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</si>
  <si>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</si>
  <si>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</si>
  <si>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</si>
  <si>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</si>
  <si>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</si>
  <si>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</si>
  <si>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</si>
  <si>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</si>
  <si>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</si>
  <si>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</si>
  <si>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</si>
  <si>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</si>
  <si>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</si>
  <si>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</si>
  <si>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</si>
  <si>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</si>
  <si>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</si>
  <si>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</si>
  <si>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</si>
  <si>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</si>
  <si>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</si>
  <si>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</si>
  <si>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</si>
  <si>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</si>
  <si>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</si>
  <si>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</si>
  <si>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</si>
  <si>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</si>
  <si>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</si>
  <si>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</si>
  <si>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</si>
  <si>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</si>
  <si>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</si>
  <si>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</si>
  <si>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</si>
  <si>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</si>
  <si>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</si>
  <si>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</si>
  <si>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</si>
  <si>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</si>
  <si>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</si>
  <si>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</si>
  <si>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</si>
  <si>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</si>
  <si>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</si>
  <si>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</si>
  <si>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</si>
  <si>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</si>
  <si>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</si>
  <si>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</si>
  <si>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</si>
  <si>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</si>
  <si>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</si>
  <si>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</si>
  <si>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</si>
  <si>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</si>
  <si>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</si>
  <si>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</si>
  <si>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</si>
  <si>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</si>
  <si>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</si>
  <si>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</si>
  <si>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</si>
  <si>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</si>
  <si>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</si>
  <si>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</si>
  <si>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</si>
  <si>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</si>
  <si>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</si>
  <si>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</si>
  <si>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</si>
  <si>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</si>
  <si>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</si>
  <si>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</si>
  <si>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</si>
  <si>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</si>
  <si>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</si>
  <si>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</si>
  <si>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</si>
  <si>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</si>
  <si>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</si>
  <si>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</si>
  <si>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</si>
  <si>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</si>
  <si>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</si>
  <si>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</si>
  <si>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</si>
  <si>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</si>
  <si>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</si>
  <si>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</si>
  <si>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</si>
  <si>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</si>
  <si>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</si>
  <si>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</si>
  <si>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</si>
  <si>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</si>
  <si>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</si>
  <si>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</si>
  <si>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</si>
  <si>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</si>
  <si>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</si>
  <si>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</si>
  <si>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</si>
  <si>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</si>
  <si>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</si>
  <si>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</si>
  <si>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</si>
  <si>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</si>
  <si>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</si>
  <si>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</si>
  <si>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</si>
  <si>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</si>
  <si>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</si>
  <si>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</si>
  <si>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</si>
  <si>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</si>
  <si>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</si>
  <si>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</si>
  <si>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</si>
  <si>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</si>
  <si>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</si>
  <si>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</si>
  <si>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</si>
  <si>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</si>
  <si>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</si>
  <si>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</si>
  <si>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</si>
  <si>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</si>
  <si>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</si>
  <si>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</si>
  <si>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</si>
  <si>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</si>
  <si>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</si>
  <si>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</si>
  <si>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</si>
  <si>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</si>
  <si>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</si>
  <si>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</si>
  <si>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</si>
  <si>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</si>
  <si>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</si>
  <si>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</si>
  <si>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</si>
  <si>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</si>
  <si>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</si>
  <si>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</si>
  <si>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</si>
  <si>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</si>
  <si>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</si>
  <si>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</si>
  <si>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</si>
  <si>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</si>
  <si>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</si>
  <si>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</si>
  <si>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</si>
  <si>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</si>
  <si>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</si>
  <si>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</si>
  <si>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</si>
  <si>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</si>
  <si>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</si>
  <si>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</si>
  <si>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</si>
  <si>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</si>
  <si>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</si>
  <si>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</si>
  <si>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</si>
  <si>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</si>
  <si>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</si>
  <si>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</si>
  <si>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</si>
  <si>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</si>
  <si>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</si>
  <si>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</si>
  <si>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</si>
  <si>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</si>
  <si>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</si>
  <si>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</si>
  <si>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</si>
  <si>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</si>
  <si>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</si>
  <si>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</si>
  <si>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</si>
  <si>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</si>
  <si>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</si>
  <si>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</si>
  <si>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</si>
  <si>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</si>
  <si>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</si>
  <si>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</si>
  <si>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</si>
  <si>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</si>
  <si>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</si>
  <si>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</si>
  <si>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</si>
  <si>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</si>
  <si>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</si>
  <si>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</si>
  <si>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</si>
  <si>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</si>
  <si>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</si>
  <si>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</si>
  <si>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</si>
  <si>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</si>
  <si>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</si>
  <si>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</si>
  <si>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</si>
  <si>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</si>
  <si>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</si>
  <si>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</si>
  <si>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</si>
  <si>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</si>
  <si>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</si>
  <si>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</si>
  <si>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</si>
  <si>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</si>
  <si>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</si>
  <si>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</si>
  <si>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</si>
  <si>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</si>
  <si>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</si>
  <si>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</si>
  <si>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</si>
  <si>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</si>
  <si>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</si>
  <si>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</si>
  <si>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</si>
  <si>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</si>
  <si>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</si>
  <si>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</si>
  <si>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</si>
  <si>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</si>
  <si>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</si>
  <si>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</si>
  <si>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</si>
  <si>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</si>
  <si>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</si>
  <si>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</si>
  <si>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</si>
  <si>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</si>
  <si>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</si>
  <si>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</si>
  <si>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</si>
  <si>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</si>
  <si>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</si>
  <si>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</si>
  <si>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</si>
  <si>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</si>
  <si>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</si>
  <si>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</si>
  <si>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</si>
  <si>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</si>
  <si>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</si>
  <si>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</si>
  <si>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</si>
  <si>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</si>
  <si>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</si>
  <si>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</si>
  <si>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</si>
  <si>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</si>
  <si>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</si>
  <si>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</si>
  <si>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</si>
  <si>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</si>
  <si>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</si>
  <si>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</si>
  <si>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</si>
  <si>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</si>
  <si>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</si>
  <si>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</si>
  <si>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</si>
  <si>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</si>
  <si>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</si>
  <si>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</si>
  <si>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</si>
  <si>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</si>
  <si>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</si>
  <si>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</si>
  <si>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</si>
  <si>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</si>
  <si>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</si>
  <si>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</si>
  <si>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</si>
  <si>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</si>
  <si>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</si>
  <si>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</si>
  <si>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</si>
  <si>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</si>
  <si>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</si>
  <si>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</si>
  <si>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</si>
  <si>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</si>
  <si>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</si>
  <si>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</si>
  <si>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</si>
  <si>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</si>
  <si>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</si>
  <si>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</si>
  <si>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</si>
  <si>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</si>
  <si>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</si>
  <si>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</si>
  <si>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</si>
  <si>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</si>
  <si>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</si>
  <si>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</si>
  <si>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</si>
  <si>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</si>
  <si>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</si>
  <si>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</si>
  <si>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</si>
  <si>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</si>
  <si>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</si>
  <si>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</si>
  <si>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</si>
  <si>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</si>
  <si>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</si>
  <si>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</si>
  <si>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</si>
  <si>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</si>
  <si>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</si>
  <si>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</si>
  <si>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</si>
  <si>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</si>
  <si>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</si>
  <si>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</si>
  <si>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</si>
  <si>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</si>
  <si>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</si>
  <si>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</si>
  <si>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</si>
  <si>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</si>
  <si>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</si>
  <si>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</si>
  <si>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</si>
  <si>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</si>
  <si>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</si>
  <si>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</si>
  <si>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</si>
  <si>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</si>
  <si>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</si>
  <si>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</si>
  <si>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</si>
  <si>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</si>
  <si>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</si>
  <si>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</si>
  <si>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</si>
  <si>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</si>
  <si>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</si>
  <si>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</si>
  <si>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</si>
  <si>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</si>
  <si>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</si>
  <si>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</si>
  <si>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</si>
  <si>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</si>
  <si>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</si>
  <si>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</si>
  <si>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</si>
  <si>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</si>
  <si>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</si>
  <si>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</si>
  <si>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</si>
  <si>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</si>
  <si>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</si>
  <si>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</si>
  <si>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</si>
  <si>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</si>
  <si>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</si>
  <si>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</si>
  <si>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</si>
  <si>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</si>
  <si>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</si>
  <si>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</si>
  <si>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</si>
  <si>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</si>
  <si>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</si>
  <si>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</si>
  <si>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</si>
  <si>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</si>
  <si>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</si>
  <si>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</si>
  <si>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</si>
  <si>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</si>
  <si>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</si>
  <si>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</si>
  <si>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</si>
  <si>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</si>
  <si>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</si>
  <si>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</si>
  <si>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</si>
  <si>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</si>
  <si>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</si>
  <si>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</si>
  <si>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</si>
  <si>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</si>
  <si>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</si>
  <si>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</si>
  <si>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</si>
  <si>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</si>
  <si>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</si>
  <si>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</si>
  <si>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</si>
  <si>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</si>
  <si>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</si>
  <si>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</si>
  <si>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</si>
  <si>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</si>
  <si>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</si>
  <si>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</si>
  <si>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</si>
  <si>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</si>
  <si>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</si>
  <si>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</si>
  <si>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</si>
  <si>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</si>
  <si>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</si>
  <si>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</si>
  <si>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</si>
  <si>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</si>
  <si>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</si>
  <si>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</si>
  <si>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</si>
  <si>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</si>
  <si>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</si>
  <si>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</si>
  <si>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</si>
  <si>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</si>
  <si>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</si>
  <si>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</si>
  <si>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</si>
  <si>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</si>
  <si>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</si>
  <si>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</si>
  <si>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</si>
  <si>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</si>
  <si>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</si>
  <si>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</si>
  <si>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</si>
  <si>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</si>
  <si>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</si>
  <si>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</si>
  <si>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</si>
  <si>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</si>
  <si>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</si>
  <si>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</si>
  <si>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</si>
  <si>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</si>
  <si>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</si>
  <si>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</si>
  <si>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</si>
  <si>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</si>
  <si>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</si>
  <si>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</si>
  <si>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</si>
  <si>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</si>
  <si>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</si>
  <si>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</si>
  <si>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</si>
  <si>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</si>
  <si>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</si>
  <si>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</si>
  <si>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</si>
  <si>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</si>
  <si>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</si>
  <si>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</si>
  <si>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</si>
  <si>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</si>
  <si>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</si>
  <si>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</si>
  <si>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</si>
  <si>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</si>
  <si>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</si>
  <si>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</si>
  <si>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</si>
  <si>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</si>
  <si>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</si>
  <si>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</si>
  <si>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</si>
  <si>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</si>
  <si>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</si>
  <si>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</si>
  <si>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</si>
  <si>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</si>
  <si>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</si>
  <si>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</si>
  <si>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</si>
  <si>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</si>
  <si>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</si>
  <si>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</si>
  <si>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</si>
  <si>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</si>
  <si>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</si>
  <si>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</si>
  <si>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</si>
  <si>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</si>
  <si>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</si>
  <si>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</si>
  <si>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</si>
  <si>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</si>
  <si>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</si>
  <si>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</si>
  <si>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</si>
  <si>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</si>
  <si>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</si>
  <si>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</si>
  <si>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</si>
  <si>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</si>
  <si>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</si>
  <si>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</si>
  <si>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</si>
  <si>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</si>
  <si>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</si>
  <si>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</si>
  <si>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</si>
  <si>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</si>
  <si>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</si>
  <si>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</si>
  <si>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</si>
  <si>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</si>
  <si>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</si>
  <si>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</si>
  <si>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</si>
  <si>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</si>
  <si>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</si>
  <si>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</si>
  <si>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</si>
  <si>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</si>
  <si>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</si>
  <si>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</si>
  <si>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</si>
  <si>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</si>
  <si>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</si>
  <si>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</si>
  <si>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</si>
  <si>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</si>
  <si>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</si>
  <si>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</si>
  <si>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</si>
  <si>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</si>
  <si>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</si>
  <si>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</si>
  <si>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</si>
  <si>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</si>
  <si>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</si>
  <si>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</si>
  <si>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</si>
  <si>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</si>
  <si>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</si>
  <si>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</si>
  <si>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</si>
  <si>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</si>
  <si>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</si>
  <si>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</si>
  <si>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</si>
  <si>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</si>
  <si>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</si>
  <si>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</si>
  <si>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</si>
  <si>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</si>
  <si>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</si>
  <si>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</si>
  <si>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</si>
  <si>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</si>
  <si>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</si>
  <si>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</si>
  <si>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</si>
  <si>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</si>
  <si>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</si>
  <si>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</si>
  <si>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</si>
  <si>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</si>
  <si>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</si>
  <si>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</si>
  <si>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</si>
  <si>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</si>
  <si>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</si>
  <si>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</si>
  <si>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</si>
  <si>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</si>
  <si>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</si>
  <si>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</si>
  <si>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</si>
  <si>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</si>
  <si>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</si>
  <si>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</si>
  <si>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</si>
  <si>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</si>
  <si>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</si>
  <si>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</si>
  <si>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</si>
  <si>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</si>
  <si>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</si>
  <si>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</si>
  <si>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</si>
  <si>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</si>
  <si>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</si>
  <si>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</si>
  <si>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</si>
  <si>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</si>
  <si>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</si>
  <si>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</si>
  <si>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</si>
  <si>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</si>
  <si>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</si>
  <si>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</si>
  <si>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</si>
  <si>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</si>
  <si>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</si>
  <si>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</si>
  <si>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</si>
  <si>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</si>
  <si>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</si>
  <si>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</si>
  <si>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</si>
  <si>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</si>
  <si>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</si>
  <si>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</si>
  <si>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</si>
  <si>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</si>
  <si>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</si>
  <si>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</si>
  <si>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</si>
  <si>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</si>
  <si>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</si>
  <si>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</si>
  <si>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</si>
  <si>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</si>
  <si>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</si>
  <si>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</si>
  <si>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</si>
  <si>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</si>
  <si>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</si>
  <si>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</si>
  <si>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</si>
  <si>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</si>
  <si>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</si>
  <si>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</si>
  <si>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</si>
  <si>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</si>
  <si>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</si>
  <si>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</si>
  <si>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</si>
  <si>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</si>
  <si>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</si>
  <si>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</si>
  <si>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</si>
  <si>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</si>
  <si>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</si>
  <si>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</si>
  <si>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</si>
  <si>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</si>
  <si>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</si>
  <si>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</si>
  <si>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</si>
  <si>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</si>
  <si>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</si>
  <si>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</si>
  <si>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</si>
  <si>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</si>
  <si>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</si>
  <si>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</si>
  <si>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</si>
  <si>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</si>
  <si>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</si>
  <si>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</si>
  <si>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</si>
  <si>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</si>
  <si>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</si>
  <si>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</si>
  <si>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</si>
  <si>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</si>
  <si>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</si>
  <si>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</si>
  <si>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</si>
  <si>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</si>
  <si>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</si>
  <si>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</si>
  <si>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</si>
  <si>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</si>
  <si>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</si>
  <si>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</si>
  <si>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</si>
  <si>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</si>
  <si>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</si>
  <si>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</si>
  <si>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</si>
  <si>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</si>
  <si>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</si>
  <si>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</si>
  <si>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</si>
  <si>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</si>
  <si>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</si>
  <si>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</si>
  <si>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</si>
  <si>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</si>
  <si>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</si>
  <si>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</si>
  <si>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</si>
  <si>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</si>
  <si>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</si>
  <si>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</si>
  <si>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</si>
  <si>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</si>
  <si>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</si>
  <si>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</si>
  <si>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</si>
  <si>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</si>
  <si>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</si>
  <si>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</si>
  <si>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</si>
  <si>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</si>
  <si>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</si>
  <si>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</si>
  <si>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</si>
  <si>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</si>
  <si>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</si>
  <si>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</si>
  <si>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</si>
  <si>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</si>
  <si>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</si>
  <si>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</si>
  <si>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</si>
  <si>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</si>
  <si>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</si>
  <si>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</si>
  <si>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</si>
  <si>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</si>
  <si>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</si>
  <si>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</si>
  <si>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</si>
  <si>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</si>
  <si>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</si>
  <si>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</si>
  <si>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</si>
  <si>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</si>
  <si>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</si>
  <si>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</si>
  <si>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</si>
  <si>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</si>
  <si>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</si>
  <si>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</si>
  <si>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</si>
  <si>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</si>
  <si>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</si>
  <si>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</si>
  <si>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</si>
  <si>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</si>
  <si>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</si>
  <si>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</si>
  <si>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</si>
  <si>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</si>
  <si>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</si>
  <si>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</si>
  <si>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</si>
  <si>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Stt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</si>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</sst>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4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Cu!$A$987:$A$1250</c:f>
              <c:numCache>
                <c:formatCode>yyyy\.mm\.dd</c:formatCode>
                <c:ptCount val="26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</c:numCache>
            </c:numRef>
          </c:cat>
          <c:val>
            <c:numRef>
              <c:f>Cu!$B$987:$B$1250</c:f>
              <c:numCache>
                <c:formatCode>_(* #,##0.00_);_(* \(#,##0.00\);_(* "-"??_);_(@_)</c:formatCode>
                <c:ptCount val="26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/>
        <c:axId val="56867456"/>
        <c:axId val="56877440"/>
      </c:areaChart>
      <c:dateAx>
        <c:axId val="5686745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877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687744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68674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77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Ni!$A$6:$A$792</c:f>
              <c:numCache>
                <c:formatCode>yyyy\.mm\.dd</c:formatCode>
                <c:ptCount val="238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</c:numCache>
            </c:numRef>
          </c:cat>
          <c:val>
            <c:numRef>
              <c:f>Ni!$B$6:$B$792</c:f>
              <c:numCache>
                <c:formatCode>_(* #,##0.00_);_(* \(#,##0.00\);_(* "-"??_);_(@_)</c:formatCode>
                <c:ptCount val="238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/>
        <c:axId val="66019712"/>
        <c:axId val="66021248"/>
      </c:areaChart>
      <c:dateAx>
        <c:axId val="6601971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21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021248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197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21"/>
          <c:h val="0.69927783655259357"/>
        </c:manualLayout>
      </c:layout>
      <c:areaChart>
        <c:grouping val="standard"/>
        <c:ser>
          <c:idx val="0"/>
          <c:order val="0"/>
          <c:cat>
            <c:numRef>
              <c:f>Coke!$A$6:$A$116</c:f>
              <c:numCache>
                <c:formatCode>yyyy\.mm\.dd</c:formatCode>
                <c:ptCount val="111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</c:numCache>
            </c:numRef>
          </c:cat>
          <c:val>
            <c:numRef>
              <c:f>Coke!$B$6:$B$116</c:f>
              <c:numCache>
                <c:formatCode>0.00</c:formatCode>
                <c:ptCount val="111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/>
        <c:axId val="66045056"/>
        <c:axId val="66046592"/>
      </c:areaChart>
      <c:dateAx>
        <c:axId val="6604505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465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046592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450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657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Steel!$A$6:$A$115</c:f>
              <c:numCache>
                <c:formatCode>yyyy\.mm\.dd</c:formatCode>
                <c:ptCount val="110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</c:numCache>
            </c:numRef>
          </c:cat>
          <c:val>
            <c:numRef>
              <c:f>Steel!$B$6:$B$115</c:f>
              <c:numCache>
                <c:formatCode>0.00</c:formatCode>
                <c:ptCount val="110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/>
        <c:axId val="65955712"/>
        <c:axId val="65957248"/>
      </c:areaChart>
      <c:dateAx>
        <c:axId val="6595571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57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957248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5571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/>
        <c:axId val="66087936"/>
        <c:axId val="66097920"/>
      </c:areaChart>
      <c:dateAx>
        <c:axId val="6608793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097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609792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08793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56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/>
        <c:axId val="66129920"/>
        <c:axId val="66131456"/>
      </c:areaChart>
      <c:dateAx>
        <c:axId val="6612992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131456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6131456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61299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layout/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/>
        <c:axId val="66781568"/>
        <c:axId val="66783104"/>
      </c:areaChart>
      <c:dateAx>
        <c:axId val="66781568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6783104"/>
        <c:crosses val="autoZero"/>
        <c:auto val="1"/>
        <c:lblOffset val="100"/>
        <c:baseTimeUnit val="days"/>
      </c:dateAx>
      <c:valAx>
        <c:axId val="66783104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781568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5969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/>
        <c:axId val="66811392"/>
        <c:axId val="66812928"/>
      </c:areaChart>
      <c:dateAx>
        <c:axId val="668113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812928"/>
        <c:crosses val="autoZero"/>
        <c:auto val="1"/>
        <c:lblOffset val="100"/>
        <c:baseTimeUnit val="days"/>
      </c:dateAx>
      <c:valAx>
        <c:axId val="668129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811392"/>
        <c:crosses val="autoZero"/>
        <c:crossBetween val="midCat"/>
      </c:valAx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/>
        <c:axId val="66828928"/>
        <c:axId val="66834816"/>
      </c:areaChart>
      <c:dateAx>
        <c:axId val="6682892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834816"/>
        <c:crosses val="autoZero"/>
        <c:auto val="1"/>
        <c:lblOffset val="100"/>
        <c:baseTimeUnit val="days"/>
      </c:dateAx>
      <c:valAx>
        <c:axId val="6683481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6828928"/>
        <c:crosses val="autoZero"/>
        <c:crossBetween val="midCat"/>
      </c:valAx>
    </c:plotArea>
    <c:plotVisOnly val="1"/>
    <c:dispBlanksAs val="zero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/>
        <c:axId val="67060480"/>
        <c:axId val="67062016"/>
      </c:areaChart>
      <c:dateAx>
        <c:axId val="670604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062016"/>
        <c:crosses val="autoZero"/>
        <c:auto val="1"/>
        <c:lblOffset val="100"/>
        <c:baseTimeUnit val="days"/>
      </c:dateAx>
      <c:valAx>
        <c:axId val="67062016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060480"/>
        <c:crosses val="autoZero"/>
        <c:crossBetween val="midCat"/>
      </c:valAx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/>
        <c:marker val="1"/>
        <c:axId val="67090304"/>
        <c:axId val="67091840"/>
      </c:lineChart>
      <c:dateAx>
        <c:axId val="6709030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091840"/>
        <c:crosses val="autoZero"/>
        <c:auto val="1"/>
        <c:lblOffset val="100"/>
        <c:baseTimeUnit val="days"/>
      </c:dateAx>
      <c:valAx>
        <c:axId val="6709184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090304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/>
        <c:axId val="58658176"/>
        <c:axId val="58680448"/>
      </c:areaChart>
      <c:dateAx>
        <c:axId val="58658176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680448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8680448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6581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/>
        <c:axId val="81346560"/>
        <c:axId val="81348096"/>
      </c:areaChart>
      <c:dateAx>
        <c:axId val="8134656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348096"/>
        <c:crosses val="autoZero"/>
        <c:auto val="1"/>
        <c:lblOffset val="100"/>
        <c:baseTimeUnit val="days"/>
      </c:dateAx>
      <c:valAx>
        <c:axId val="8134809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346560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/>
        <c:axId val="67241088"/>
        <c:axId val="67242624"/>
      </c:areaChart>
      <c:dateAx>
        <c:axId val="6724108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67242624"/>
        <c:crosses val="autoZero"/>
        <c:auto val="1"/>
        <c:lblOffset val="100"/>
        <c:baseTimeUnit val="days"/>
      </c:dateAx>
      <c:valAx>
        <c:axId val="67242624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241088"/>
        <c:crosses val="autoZero"/>
        <c:crossBetween val="midCat"/>
      </c:valAx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/>
        <c:axId val="67266816"/>
        <c:axId val="67272704"/>
      </c:barChart>
      <c:dateAx>
        <c:axId val="6726681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272704"/>
        <c:crosses val="autoZero"/>
        <c:auto val="1"/>
        <c:lblOffset val="100"/>
        <c:baseTimeUnit val="days"/>
      </c:dateAx>
      <c:valAx>
        <c:axId val="672727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7266816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/>
        <c:axId val="81432576"/>
        <c:axId val="81434112"/>
      </c:areaChart>
      <c:dateAx>
        <c:axId val="81432576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1434112"/>
        <c:crosses val="autoZero"/>
        <c:auto val="1"/>
        <c:lblOffset val="100"/>
        <c:baseTimeUnit val="days"/>
      </c:dateAx>
      <c:valAx>
        <c:axId val="81434112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432576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/>
        <c:axId val="82379904"/>
        <c:axId val="82381440"/>
      </c:areaChart>
      <c:dateAx>
        <c:axId val="823799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381440"/>
        <c:crosses val="autoZero"/>
        <c:auto val="1"/>
        <c:lblOffset val="100"/>
        <c:baseTimeUnit val="days"/>
      </c:dateAx>
      <c:valAx>
        <c:axId val="82381440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379904"/>
        <c:crosses val="autoZero"/>
        <c:crossBetween val="midCat"/>
      </c:valAx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/>
        <c:marker val="1"/>
        <c:axId val="82432768"/>
        <c:axId val="82434304"/>
      </c:lineChart>
      <c:catAx>
        <c:axId val="82432768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34304"/>
        <c:crosses val="autoZero"/>
        <c:auto val="1"/>
        <c:lblAlgn val="ctr"/>
        <c:lblOffset val="100"/>
      </c:catAx>
      <c:valAx>
        <c:axId val="82434304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32768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/>
        <c:marker val="1"/>
        <c:axId val="82470784"/>
        <c:axId val="82472320"/>
      </c:lineChart>
      <c:dateAx>
        <c:axId val="82470784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72320"/>
        <c:crosses val="autoZero"/>
        <c:auto val="1"/>
        <c:lblOffset val="100"/>
        <c:baseTimeUnit val="days"/>
      </c:dateAx>
      <c:valAx>
        <c:axId val="824723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470784"/>
        <c:crosses val="autoZero"/>
        <c:crossBetween val="between"/>
      </c:valAx>
    </c:plotArea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/>
        <c:axId val="83721600"/>
        <c:axId val="83739776"/>
      </c:areaChart>
      <c:dateAx>
        <c:axId val="8372160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739776"/>
        <c:crosses val="autoZero"/>
        <c:auto val="1"/>
        <c:lblOffset val="100"/>
        <c:baseTimeUnit val="days"/>
      </c:dateAx>
      <c:valAx>
        <c:axId val="8373977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2160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/>
        <c:axId val="82535168"/>
        <c:axId val="82536704"/>
      </c:areaChart>
      <c:dateAx>
        <c:axId val="8253516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2536704"/>
        <c:crosses val="autoZero"/>
        <c:auto val="1"/>
        <c:lblOffset val="100"/>
        <c:baseTimeUnit val="days"/>
      </c:dateAx>
      <c:valAx>
        <c:axId val="8253670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535168"/>
        <c:crosses val="autoZero"/>
        <c:crossBetween val="midCat"/>
      </c:valAx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/>
        <c:marker val="1"/>
        <c:axId val="82560896"/>
        <c:axId val="82562432"/>
      </c:lineChart>
      <c:dateAx>
        <c:axId val="825608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562432"/>
        <c:crosses val="autoZero"/>
        <c:auto val="1"/>
        <c:lblOffset val="100"/>
        <c:baseTimeUnit val="days"/>
      </c:dateAx>
      <c:valAx>
        <c:axId val="8256243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256089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197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Ag!$A$875:$A$1248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Ag!$B$875:$B$1248</c:f>
              <c:numCache>
                <c:formatCode>_(* #,##0.00_);_(* \(#,##0.00\);_(* "-"??_);_(@_)</c:formatCode>
                <c:ptCount val="260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/>
        <c:axId val="58716544"/>
        <c:axId val="58718080"/>
      </c:areaChart>
      <c:dateAx>
        <c:axId val="5871654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18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8718080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7165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/>
        <c:axId val="83903232"/>
        <c:axId val="83904768"/>
      </c:areaChart>
      <c:dateAx>
        <c:axId val="83903232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3904768"/>
        <c:crosses val="autoZero"/>
        <c:auto val="1"/>
        <c:lblOffset val="100"/>
        <c:baseTimeUnit val="days"/>
      </c:dateAx>
      <c:valAx>
        <c:axId val="8390476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903232"/>
        <c:crosses val="autoZero"/>
        <c:crossBetween val="midCat"/>
      </c:valAx>
    </c:plotArea>
    <c:plotVisOnly val="1"/>
    <c:dispBlanksAs val="zero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/>
        <c:axId val="84003840"/>
        <c:axId val="84009728"/>
      </c:areaChart>
      <c:dateAx>
        <c:axId val="840038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009728"/>
        <c:crosses val="autoZero"/>
        <c:auto val="1"/>
        <c:lblOffset val="100"/>
        <c:baseTimeUnit val="days"/>
      </c:dateAx>
      <c:valAx>
        <c:axId val="840097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003840"/>
        <c:crosses val="autoZero"/>
        <c:crossBetween val="midCat"/>
      </c:valAx>
    </c:plotArea>
    <c:plotVisOnly val="1"/>
    <c:dispBlanksAs val="zero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/>
        <c:marker val="1"/>
        <c:axId val="83779968"/>
        <c:axId val="83781504"/>
      </c:lineChart>
      <c:dateAx>
        <c:axId val="8377996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81504"/>
        <c:crosses val="autoZero"/>
        <c:auto val="1"/>
        <c:lblOffset val="100"/>
        <c:baseTimeUnit val="days"/>
      </c:dateAx>
      <c:valAx>
        <c:axId val="8378150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77996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layout/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/>
        <c:axId val="84380288"/>
        <c:axId val="84386176"/>
      </c:areaChart>
      <c:dateAx>
        <c:axId val="8438028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386176"/>
        <c:crosses val="autoZero"/>
        <c:auto val="1"/>
        <c:lblOffset val="100"/>
        <c:baseTimeUnit val="days"/>
      </c:dateAx>
      <c:valAx>
        <c:axId val="84386176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80288"/>
        <c:crosses val="autoZero"/>
        <c:crossBetween val="midCat"/>
        <c:minorUnit val="1.0000000000000049E-4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/>
        <c:axId val="81576320"/>
        <c:axId val="81577856"/>
      </c:areaChart>
      <c:dateAx>
        <c:axId val="8157632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1577856"/>
        <c:crosses val="autoZero"/>
        <c:auto val="1"/>
        <c:lblOffset val="100"/>
        <c:baseTimeUnit val="days"/>
      </c:dateAx>
      <c:valAx>
        <c:axId val="8157785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1576320"/>
        <c:crosses val="autoZero"/>
        <c:crossBetween val="midCat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/>
        <c:axId val="86148992"/>
        <c:axId val="86150528"/>
      </c:areaChart>
      <c:dateAx>
        <c:axId val="861489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150528"/>
        <c:crosses val="autoZero"/>
        <c:auto val="1"/>
        <c:lblOffset val="100"/>
        <c:baseTimeUnit val="days"/>
      </c:dateAx>
      <c:valAx>
        <c:axId val="86150528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148992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Zn!$A$760:$A$1245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Zn!$B$760:$B$1245</c:f>
              <c:numCache>
                <c:formatCode>_(* #,##0.00_);_(* \(#,##0.00\);_(* "-"??_);_(@_)</c:formatCode>
                <c:ptCount val="260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/>
        <c:axId val="65365120"/>
        <c:axId val="65366656"/>
      </c:areaChart>
      <c:dateAx>
        <c:axId val="65365120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66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366656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36512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15"/>
        </c:manualLayout>
      </c:layout>
      <c:areaChart>
        <c:grouping val="standard"/>
        <c:ser>
          <c:idx val="0"/>
          <c:order val="0"/>
          <c:cat>
            <c:numRef>
              <c:f>USD_CNY!$A$910:$A$1035</c:f>
              <c:numCache>
                <c:formatCode>yyyy\.mm\.dd</c:formatCode>
                <c:ptCount val="126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</c:numCache>
            </c:numRef>
          </c:cat>
          <c:val>
            <c:numRef>
              <c:f>USD_CNY!$B$910:$B$1035</c:f>
              <c:numCache>
                <c:formatCode>_(* #,##0.00000_);_(* \(#,##0.00000\);_(* "-"??_);_(@_)</c:formatCode>
                <c:ptCount val="126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/>
        <c:axId val="65410944"/>
        <c:axId val="65412480"/>
      </c:areaChart>
      <c:dateAx>
        <c:axId val="65410944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4124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5412480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109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3188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/>
        <c:axId val="65452672"/>
        <c:axId val="65458560"/>
      </c:areaChart>
      <c:catAx>
        <c:axId val="654526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58560"/>
        <c:crosses val="autoZero"/>
        <c:auto val="1"/>
        <c:lblAlgn val="ctr"/>
        <c:lblOffset val="100"/>
      </c:catAx>
      <c:valAx>
        <c:axId val="654585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4526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4256"/>
        </c:manualLayout>
      </c:layout>
      <c:areaChart>
        <c:grouping val="standard"/>
        <c:ser>
          <c:idx val="0"/>
          <c:order val="0"/>
          <c:cat>
            <c:numRef>
              <c:f>Pb!$A$759:$A$1247</c:f>
              <c:numCache>
                <c:formatCode>yyyy\.mm\.dd</c:formatCode>
                <c:ptCount val="260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</c:numCache>
            </c:numRef>
          </c:cat>
          <c:val>
            <c:numRef>
              <c:f>Pb!$B$759:$B$1247</c:f>
              <c:numCache>
                <c:formatCode>_(* #,##0.00_);_(* \(#,##0.00\);_(* "-"??_);_(@_)</c:formatCode>
                <c:ptCount val="260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/>
        <c:axId val="65543552"/>
        <c:axId val="65549440"/>
      </c:areaChart>
      <c:dateAx>
        <c:axId val="6554355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4944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65549440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54355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/>
        <c:marker val="1"/>
        <c:axId val="65881600"/>
        <c:axId val="65883136"/>
      </c:lineChart>
      <c:dateAx>
        <c:axId val="65881600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883136"/>
        <c:crosses val="autoZero"/>
        <c:auto val="1"/>
        <c:lblOffset val="100"/>
        <c:baseTimeUnit val="days"/>
      </c:dateAx>
      <c:valAx>
        <c:axId val="65883136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881600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/>
        <c:marker val="1"/>
        <c:axId val="65903616"/>
        <c:axId val="65913600"/>
      </c:lineChart>
      <c:dateAx>
        <c:axId val="65903616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13600"/>
        <c:crosses val="autoZero"/>
        <c:auto val="1"/>
        <c:lblOffset val="100"/>
        <c:baseTimeUnit val="days"/>
      </c:dateAx>
      <c:valAx>
        <c:axId val="6591360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5903616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:a16="http://schemas.microsoft.com/office/drawing/2014/main" xmlns="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:a16="http://schemas.microsoft.com/office/drawing/2014/main" xmlns="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:a16="http://schemas.microsoft.com/office/drawing/2014/main" xmlns="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:a16="http://schemas.microsoft.com/office/drawing/2014/main" xmlns="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:a16="http://schemas.microsoft.com/office/drawing/2014/main" xmlns="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:a16="http://schemas.microsoft.com/office/drawing/2014/main" xmlns="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:a16="http://schemas.microsoft.com/office/drawing/2014/main" xmlns="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:a16="http://schemas.microsoft.com/office/drawing/2014/main" xmlns="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:a16="http://schemas.microsoft.com/office/drawing/2014/main" xmlns="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:a16="http://schemas.microsoft.com/office/drawing/2014/main" xmlns="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:a16="http://schemas.microsoft.com/office/drawing/2014/main" xmlns="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:a16="http://schemas.microsoft.com/office/drawing/2014/main" xmlns="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tabSelected="1" zoomScale="80" zoomScaleNormal="80" zoomScaleSheetLayoutView="85" workbookViewId="0">
      <selection activeCell="E2" sqref="E2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85" t="s">
        <v>1018</v>
      </c>
      <c r="B1" s="385"/>
      <c r="C1" s="385"/>
      <c r="D1" s="385"/>
      <c r="E1" s="385"/>
      <c r="F1" s="385"/>
      <c r="G1" s="385"/>
      <c r="H1" s="385"/>
      <c r="I1" s="385"/>
      <c r="J1" s="157"/>
      <c r="K1" s="338"/>
      <c r="L1" s="197"/>
      <c r="M1" s="158"/>
    </row>
    <row r="2" spans="1:13">
      <c r="A2" s="386" t="s">
        <v>21</v>
      </c>
      <c r="B2" s="386"/>
      <c r="C2" s="386"/>
      <c r="D2" s="386"/>
      <c r="E2" s="181">
        <v>43514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1013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48460</v>
      </c>
      <c r="E5" s="328">
        <f>+IF(ISERROR(VLOOKUP($E$2,Cu!$A$5:$H$1642,7,0)),0,VLOOKUP($E$2,Cu!$A$5:$H$1642,7,0))</f>
        <v>450</v>
      </c>
      <c r="F5" s="327" t="s">
        <v>3</v>
      </c>
      <c r="G5" s="326">
        <f>+IF(ISERROR(VLOOKUP($E$2,Cu!$A$5:$H$1642,2,0)),0,VLOOKUP($E$2,Cu!$A$5:$H$1642,2,0))</f>
        <v>7165.9889094269865</v>
      </c>
      <c r="H5" s="326">
        <f>+IF(ISERROR(VLOOKUP($E$2,Cu!$A$5:$H$1642,4,0)),0,VLOOKUP($E$2,Cu!$A$5:$H$1642,4,0))</f>
        <v>6124.7768456640915</v>
      </c>
      <c r="I5" s="326">
        <f>+IF(ISERROR(VLOOKUP($E$2,Cu!$A$5:$H$1999,5,0)),0,VLOOKUP($E$2,Cu!$A$5:$H$1999,5,0))</f>
        <v>6190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16925</v>
      </c>
      <c r="E6" s="328">
        <f>+IF(ISERROR(VLOOKUP($E$2,Pb!$A$5:$H$1987,7,0)),0,VLOOKUP($E$2,Pb!$A$5:$H$1987,7,0))</f>
        <v>125</v>
      </c>
      <c r="F6" s="327" t="s">
        <v>3</v>
      </c>
      <c r="G6" s="326">
        <f>+IF(ISERROR(VLOOKUP($E$2,Pb!$A$5:$H$1987,2,0)),0,VLOOKUP($E$2,Pb!$A$5:$H$1987,2,0))</f>
        <v>2502.7726432532345</v>
      </c>
      <c r="H6" s="326">
        <f>+IF(ISERROR(VLOOKUP($E$2,Pb!$A$5:$H$1987,4,0)),0,VLOOKUP($E$2,Pb!$A$5:$H$1987,4,0))</f>
        <v>2139.1219173104569</v>
      </c>
      <c r="I6" s="326">
        <f>+IF(ISERROR(VLOOKUP($E$2,Pb!$A$5:$H$1987,5,0)),0,VLOOKUP($E$2,Pb!$A$5:$H$1987,5,0))</f>
        <v>2068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3701</v>
      </c>
      <c r="E7" s="328">
        <f>+IF(ISERROR(VLOOKUP($E$2,Ag!$A$5:$H$1987,7,0)),0,VLOOKUP($E$2,Ag!$A$5:$H$1987,7,0))</f>
        <v>35</v>
      </c>
      <c r="F7" s="327" t="s">
        <v>6</v>
      </c>
      <c r="G7" s="326">
        <f>+IF(ISERROR(VLOOKUP($E$2,Ag!$A$5:$H$1518,2,0)),0,VLOOKUP($E$2,Ag!$A$5:$H$1518,2,0))</f>
        <v>547.28280961182998</v>
      </c>
      <c r="H7" s="326">
        <f>+IF(ISERROR(VLOOKUP($E$2,Ag!$A$5:$H$1518,4,0)),0,VLOOKUP($E$2,Ag!$A$5:$H$1518,4,0))</f>
        <v>467.76308513831623</v>
      </c>
      <c r="I7" s="326">
        <f>+IF(ISERROR(VLOOKUP($E$2,Ag!$A$5:$H$1518,5,0)),0,VLOOKUP($E$2,Ag!$A$5:$H$1518,5,0))</f>
        <v>507.98500000000001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21620</v>
      </c>
      <c r="E8" s="328">
        <f>+IF(ISERROR(VLOOKUP($E$2,Zn!$A$5:$H$2995,7,0)),0,VLOOKUP($E$2,Zn!$A$5:$H$2995,7,0))</f>
        <v>230</v>
      </c>
      <c r="F8" s="327" t="s">
        <v>3</v>
      </c>
      <c r="G8" s="326">
        <f>+IF(ISERROR(VLOOKUP($E$2,Zn!$A$5:$H$2995,2,0)),0,VLOOKUP($E$2,Zn!$A$5:$H$2995,2,0))</f>
        <v>3197.0425138632163</v>
      </c>
      <c r="H8" s="326">
        <f>+IF(ISERROR(VLOOKUP($E$2,Zn!$A$5:$H$2995,4,0)),0,VLOOKUP($E$2,Zn!$A$5:$H$2995,4,0))</f>
        <v>2732.5149691138604</v>
      </c>
      <c r="I8" s="326">
        <f>+IF(ISERROR(VLOOKUP($E$2,Zn!$A$5:$H$2995,5,0)),0,VLOOKUP($E$2,Zn!$A$5:$H$2995,5,0))</f>
        <v>2641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98950</v>
      </c>
      <c r="E9" s="328">
        <f>+IF(ISERROR(VLOOKUP($E$2,Ni!$A$6:$H$2997,7,0)),0,VLOOKUP($E$2,Ni!$A$6:$H$2997,7,0))</f>
        <v>1200</v>
      </c>
      <c r="F9" s="327" t="s">
        <v>3</v>
      </c>
      <c r="G9" s="326">
        <f>+IF(ISERROR(VLOOKUP($E$2,Ni!$A$6:$H$2997,2,0)),0,VLOOKUP($E$2,Ni!$A$6:$H$2997,2,0))</f>
        <v>14632.162661737522</v>
      </c>
      <c r="H9" s="326">
        <f>+IF(ISERROR(VLOOKUP($E$2,Ni!$A$6:$H$2997,4,0)),0,VLOOKUP($E$2,Ni!$A$6:$H$2997,4,0))</f>
        <v>12506.121933108994</v>
      </c>
      <c r="I9" s="326">
        <f>+IF(ISERROR(VLOOKUP($E$2,Ni!$A$6:$H$2997,5,0)),0,VLOOKUP($E$2,Ni!$A$6:$H$2997,5,0))</f>
        <v>12100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1022</v>
      </c>
      <c r="C10" s="166" t="s">
        <v>2</v>
      </c>
      <c r="D10" s="326">
        <f>+IF(ISERROR(VLOOKUP($E$2,Coke!$A$6:$H$2997,3,0)),0,VLOOKUP($E$2,Coke!$A$6:$H$2997,3,0))</f>
        <v>2054</v>
      </c>
      <c r="E10" s="328">
        <f>+IF(ISERROR(VLOOKUP($E$2,Coke!$A$6:$H$2997,7,0)),0,VLOOKUP($E$2,Coke!$A$6:$H$2997,7,0))</f>
        <v>-0.5</v>
      </c>
      <c r="F10" s="327" t="s">
        <v>3</v>
      </c>
      <c r="G10" s="326">
        <f>+IF(ISERROR(VLOOKUP($E$2,Coke!$A$6:$H$2997,2,0)),0,VLOOKUP($E$2,Coke!$A$6:$H$2997,2,0))</f>
        <v>303.73382624768948</v>
      </c>
      <c r="H10" s="326">
        <f>+IF(ISERROR(VLOOKUP($E$2,Coke!$A$6:$H$2997,4,0)),0,VLOOKUP($E$2,Coke!$A$6:$H$2997,4,0))</f>
        <v>259.60156089546109</v>
      </c>
      <c r="I10" s="355" t="str">
        <f>+IF(ISERROR(VLOOKUP($E$2,Coke!$A$6:$H$2997,5,0)),0,VLOOKUP($E$2,Coke!$A$6:$H$2997,5,0))</f>
        <v>N/A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1025</v>
      </c>
      <c r="C11" s="166" t="s">
        <v>2</v>
      </c>
      <c r="D11" s="326">
        <f>+IF(ISERROR(VLOOKUP($E$2,Steel!$A$6:$H$2997,3,0)),0,VLOOKUP($E$2,Steel!$A$6:$H$2997,3,0))</f>
        <v>3915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578.92791127541591</v>
      </c>
      <c r="H11" s="326">
        <f>+IF(ISERROR(VLOOKUP($E$2,Steel!$A$6:$H$2997,4,0)),0,VLOOKUP($E$2,Steel!$A$6:$H$2997,4,0))</f>
        <v>494.81018057727857</v>
      </c>
      <c r="I11" s="355">
        <f>+IF(ISERROR(VLOOKUP($E$2,Steel!$A$6:$H$2997,5,0)),0,VLOOKUP($E$2,Steel!$A$6:$H$2997,5,0))</f>
        <v>484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1024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1024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43514</v>
      </c>
      <c r="C15" s="182" t="s">
        <v>1002</v>
      </c>
      <c r="D15" s="192">
        <f>+IF(ISERROR(VLOOKUP($E$2,'CNY-VND'!$A$4:$B$500,2,0)),0,VLOOKUP($E$2,'CNY-VND'!$A$4:$B$500,2,0))</f>
        <v>3464</v>
      </c>
      <c r="E15" s="387" t="s">
        <v>1000</v>
      </c>
      <c r="F15" s="387"/>
      <c r="G15" s="387"/>
      <c r="H15" s="387"/>
      <c r="I15" s="387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87" t="s">
        <v>1003</v>
      </c>
      <c r="F16" s="387"/>
      <c r="G16" s="387"/>
      <c r="H16" s="387"/>
      <c r="I16" s="387"/>
      <c r="L16" s="300"/>
    </row>
    <row r="17" spans="1:12" ht="15.75" customHeight="1">
      <c r="A17" s="182"/>
      <c r="B17" s="191"/>
      <c r="C17" s="182" t="s">
        <v>1020</v>
      </c>
      <c r="D17" s="353">
        <f>+IF(ISERROR(VLOOKUP($E$2,USD_CNY!$A$1:$B$2001,2,0)),0,VLOOKUP($E$2,USD_CNY!$A$1:$B$2001,2,0))</f>
        <v>6.7625000000000002</v>
      </c>
      <c r="E17" s="354" t="s">
        <v>1021</v>
      </c>
      <c r="F17" s="352"/>
      <c r="G17" s="352"/>
      <c r="H17" s="352"/>
      <c r="I17" s="352"/>
      <c r="L17" s="300"/>
    </row>
    <row r="18" spans="1:12" ht="18.75">
      <c r="A18" s="388" t="s">
        <v>17</v>
      </c>
      <c r="B18" s="388"/>
      <c r="C18" s="388"/>
      <c r="D18" s="388"/>
      <c r="E18" s="388"/>
      <c r="F18" s="388"/>
      <c r="G18" s="388"/>
      <c r="H18" s="388"/>
      <c r="I18" s="388"/>
    </row>
    <row r="19" spans="1:12" ht="15.75" customHeight="1">
      <c r="A19" s="382" t="s">
        <v>656</v>
      </c>
      <c r="B19" s="383"/>
      <c r="C19" s="382" t="s">
        <v>18</v>
      </c>
      <c r="D19" s="384"/>
      <c r="E19" s="384"/>
      <c r="F19" s="384"/>
      <c r="G19" s="384"/>
      <c r="H19" s="384"/>
      <c r="I19" s="384"/>
    </row>
    <row r="34" spans="1:12" ht="15" customHeight="1">
      <c r="A34" s="389" t="s">
        <v>657</v>
      </c>
      <c r="B34" s="389"/>
      <c r="C34" s="390" t="s">
        <v>4</v>
      </c>
      <c r="D34" s="390"/>
      <c r="E34" s="390"/>
      <c r="F34" s="390"/>
      <c r="G34" s="390"/>
      <c r="H34" s="390"/>
      <c r="I34" s="390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89" t="s">
        <v>705</v>
      </c>
      <c r="B49" s="389"/>
      <c r="C49" s="390" t="s">
        <v>706</v>
      </c>
      <c r="D49" s="390"/>
      <c r="E49" s="390"/>
      <c r="F49" s="390"/>
      <c r="G49" s="390"/>
      <c r="H49" s="390"/>
      <c r="I49" s="390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89" t="s">
        <v>721</v>
      </c>
      <c r="B67" s="389"/>
      <c r="C67" s="390" t="s">
        <v>722</v>
      </c>
      <c r="D67" s="390"/>
      <c r="E67" s="390"/>
      <c r="F67" s="390"/>
      <c r="G67" s="390"/>
      <c r="H67" s="390"/>
      <c r="I67" s="390"/>
    </row>
    <row r="82" spans="1:9">
      <c r="A82" s="389" t="s">
        <v>759</v>
      </c>
      <c r="B82" s="389"/>
      <c r="C82" s="390" t="s">
        <v>760</v>
      </c>
      <c r="D82" s="390"/>
      <c r="E82" s="390"/>
      <c r="F82" s="390"/>
      <c r="G82" s="390"/>
      <c r="H82" s="390"/>
      <c r="I82" s="390"/>
    </row>
    <row r="100" spans="1:9">
      <c r="A100" s="391" t="s">
        <v>1028</v>
      </c>
      <c r="B100" s="391"/>
      <c r="C100" s="391"/>
      <c r="D100" s="391"/>
      <c r="E100" s="391"/>
      <c r="F100" s="391"/>
      <c r="G100" s="391"/>
      <c r="H100" s="391"/>
      <c r="I100" s="391"/>
    </row>
    <row r="115" spans="1:9">
      <c r="A115" s="391" t="s">
        <v>1029</v>
      </c>
      <c r="B115" s="391"/>
      <c r="C115" s="391"/>
      <c r="D115" s="391"/>
      <c r="E115" s="391"/>
      <c r="F115" s="391"/>
      <c r="G115" s="391"/>
      <c r="H115" s="391"/>
      <c r="I115" s="391"/>
    </row>
    <row r="128" spans="1:9">
      <c r="A128" s="391" t="s">
        <v>1005</v>
      </c>
      <c r="B128" s="391"/>
      <c r="C128" s="391"/>
      <c r="D128" s="391"/>
      <c r="E128" s="391"/>
      <c r="F128" s="391"/>
      <c r="G128" s="391"/>
      <c r="H128" s="391"/>
      <c r="I128" s="391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28:I128"/>
    <mergeCell ref="A49:B49"/>
    <mergeCell ref="C49:I49"/>
    <mergeCell ref="A67:B67"/>
    <mergeCell ref="C67:I67"/>
    <mergeCell ref="A115:I115"/>
    <mergeCell ref="A34:B34"/>
    <mergeCell ref="C34:I34"/>
    <mergeCell ref="A82:B82"/>
    <mergeCell ref="C82:I82"/>
    <mergeCell ref="A100:I100"/>
    <mergeCell ref="A19:B19"/>
    <mergeCell ref="C19:I19"/>
    <mergeCell ref="A1:I1"/>
    <mergeCell ref="A2:D2"/>
    <mergeCell ref="E15:I15"/>
    <mergeCell ref="E16:I16"/>
    <mergeCell ref="A18:I18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1032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58"/>
  <sheetViews>
    <sheetView workbookViewId="0">
      <pane ySplit="3" topLeftCell="A1027" activePane="bottomLeft" state="frozen"/>
      <selection pane="bottomLeft" activeCell="B1039" sqref="B1039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0" t="s">
        <v>1019</v>
      </c>
      <c r="B1" s="401"/>
      <c r="C1" s="401"/>
      <c r="D1" s="401"/>
      <c r="E1" s="401"/>
      <c r="F1" s="401"/>
      <c r="G1" s="401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1019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2">
      <c r="A1025" s="225">
        <v>43489</v>
      </c>
      <c r="B1025" s="341">
        <v>6.7923099999999996</v>
      </c>
    </row>
    <row r="1026" spans="1:2">
      <c r="A1026" s="225">
        <v>43490</v>
      </c>
      <c r="B1026" s="341">
        <v>6.7936199999999998</v>
      </c>
    </row>
    <row r="1027" spans="1:2">
      <c r="A1027" s="225">
        <v>43493</v>
      </c>
      <c r="B1027" s="341">
        <v>6.7515000000000001</v>
      </c>
    </row>
    <row r="1028" spans="1:2">
      <c r="A1028" s="225">
        <v>43494</v>
      </c>
      <c r="B1028" s="341">
        <v>6.7548000000000004</v>
      </c>
    </row>
    <row r="1029" spans="1:2">
      <c r="A1029" s="225">
        <v>43495</v>
      </c>
      <c r="B1029" s="341">
        <v>6.7308300000000001</v>
      </c>
    </row>
    <row r="1030" spans="1:2">
      <c r="A1030" s="225">
        <v>43496</v>
      </c>
      <c r="B1030" s="341">
        <v>6.7148899999999996</v>
      </c>
    </row>
    <row r="1031" spans="1:2">
      <c r="A1031" s="225">
        <v>43497</v>
      </c>
      <c r="B1031" s="341">
        <v>6.7418800000000001</v>
      </c>
    </row>
    <row r="1032" spans="1:2">
      <c r="A1032" s="225">
        <v>43508</v>
      </c>
      <c r="B1032" s="341">
        <v>6.7863300000000004</v>
      </c>
    </row>
    <row r="1033" spans="1:2">
      <c r="A1033" s="225">
        <v>43509</v>
      </c>
      <c r="B1033" s="341">
        <v>6.7648900000000003</v>
      </c>
    </row>
    <row r="1034" spans="1:2">
      <c r="A1034" s="225">
        <v>43510</v>
      </c>
      <c r="B1034" s="341">
        <v>6.7776300000000003</v>
      </c>
    </row>
    <row r="1035" spans="1:2">
      <c r="A1035" s="225">
        <v>43511</v>
      </c>
      <c r="B1035" s="341">
        <v>6.7857900000000004</v>
      </c>
    </row>
    <row r="1036" spans="1:2">
      <c r="A1036" s="225">
        <v>43514</v>
      </c>
      <c r="B1036" s="341">
        <v>6.7625000000000002</v>
      </c>
    </row>
    <row r="1037" spans="1:2">
      <c r="A1037" s="125"/>
    </row>
    <row r="1038" spans="1:2">
      <c r="A1038" s="125"/>
    </row>
    <row r="1039" spans="1:2">
      <c r="A1039" s="125"/>
    </row>
    <row r="1040" spans="1:2">
      <c r="A1040" s="125"/>
    </row>
    <row r="1041" spans="1:1">
      <c r="A1041" s="125"/>
    </row>
    <row r="1042" spans="1:1">
      <c r="A1042" s="125"/>
    </row>
    <row r="1043" spans="1:1">
      <c r="A1043" s="125"/>
    </row>
    <row r="1044" spans="1:1">
      <c r="A1044" s="125"/>
    </row>
    <row r="1045" spans="1:1">
      <c r="A1045" s="125"/>
    </row>
    <row r="1046" spans="1:1">
      <c r="A1046" s="125"/>
    </row>
    <row r="1047" spans="1:1">
      <c r="A1047" s="125"/>
    </row>
    <row r="1048" spans="1:1">
      <c r="A1048" s="125"/>
    </row>
    <row r="1049" spans="1:1">
      <c r="A1049" s="125"/>
    </row>
    <row r="1050" spans="1:1">
      <c r="A1050" s="125"/>
    </row>
    <row r="1051" spans="1:1">
      <c r="A1051" s="125"/>
    </row>
    <row r="1052" spans="1:1">
      <c r="A1052" s="125"/>
    </row>
    <row r="1053" spans="1:1">
      <c r="A1053" s="125"/>
    </row>
    <row r="1054" spans="1:1">
      <c r="A1054" s="125"/>
    </row>
    <row r="1055" spans="1:1">
      <c r="A1055" s="125"/>
    </row>
    <row r="1056" spans="1:1">
      <c r="A1056" s="125"/>
    </row>
    <row r="1057" spans="1:1">
      <c r="A1057" s="125"/>
    </row>
    <row r="1058" spans="1:1">
      <c r="A1058" s="125"/>
    </row>
    <row r="1059" spans="1:1">
      <c r="A1059" s="125"/>
    </row>
    <row r="1060" spans="1:1">
      <c r="A1060" s="125"/>
    </row>
    <row r="1061" spans="1:1">
      <c r="A1061" s="125"/>
    </row>
    <row r="1062" spans="1:1">
      <c r="A1062" s="125"/>
    </row>
    <row r="1063" spans="1:1">
      <c r="A1063" s="125"/>
    </row>
    <row r="1064" spans="1:1">
      <c r="A1064" s="125"/>
    </row>
    <row r="1065" spans="1:1">
      <c r="A1065" s="125"/>
    </row>
    <row r="1066" spans="1:1">
      <c r="A1066" s="125"/>
    </row>
    <row r="1067" spans="1:1">
      <c r="A1067" s="125"/>
    </row>
    <row r="1068" spans="1:1">
      <c r="A1068" s="125"/>
    </row>
    <row r="1069" spans="1:1">
      <c r="A1069" s="125"/>
    </row>
    <row r="1070" spans="1:1">
      <c r="A1070" s="125"/>
    </row>
    <row r="1071" spans="1:1">
      <c r="A1071" s="125"/>
    </row>
    <row r="1072" spans="1:1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11" activePane="bottomLeft" state="frozen"/>
      <selection pane="bottomLeft" activeCell="B517" sqref="B517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1014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232"/>
      <c r="B518" s="333"/>
    </row>
    <row r="519" spans="1:2" ht="15.75">
      <c r="A519" s="232"/>
      <c r="B519" s="333"/>
    </row>
    <row r="520" spans="1:2" ht="15.75">
      <c r="A520" s="232"/>
      <c r="B520" s="333"/>
    </row>
    <row r="521" spans="1:2" ht="15.75">
      <c r="A521" s="232"/>
      <c r="B521" s="333"/>
    </row>
    <row r="522" spans="1:2" ht="15.75">
      <c r="A522" s="232"/>
      <c r="B522" s="333"/>
    </row>
    <row r="523" spans="1:2" ht="15.75">
      <c r="A523" s="232"/>
      <c r="B523" s="333"/>
    </row>
    <row r="524" spans="1:2" ht="15.75">
      <c r="A524" s="232"/>
      <c r="B524" s="333"/>
    </row>
    <row r="525" spans="1:2" ht="15.75">
      <c r="A525" s="232"/>
      <c r="B525" s="333"/>
    </row>
    <row r="526" spans="1:2" ht="15.75">
      <c r="A526" s="232"/>
      <c r="B526" s="333"/>
    </row>
    <row r="527" spans="1:2" ht="15.75">
      <c r="A527" s="232"/>
      <c r="B527" s="333"/>
    </row>
    <row r="528" spans="1:2" ht="15.75">
      <c r="A528" s="232"/>
      <c r="B528" s="333"/>
    </row>
    <row r="529" spans="1:2" ht="15.75">
      <c r="A529" s="232"/>
      <c r="B529" s="333"/>
    </row>
    <row r="530" spans="1:2" ht="15.75">
      <c r="A530" s="232"/>
      <c r="B530" s="333"/>
    </row>
    <row r="531" spans="1:2" ht="15.75">
      <c r="A531" s="232"/>
      <c r="B531" s="333"/>
    </row>
    <row r="532" spans="1:2" ht="15.75">
      <c r="A532" s="232"/>
      <c r="B532" s="333"/>
    </row>
    <row r="533" spans="1:2" ht="15.75">
      <c r="A533" s="232"/>
      <c r="B533" s="333"/>
    </row>
    <row r="534" spans="1:2" ht="15.75">
      <c r="A534" s="232"/>
      <c r="B534" s="333"/>
    </row>
    <row r="535" spans="1:2" ht="15.75">
      <c r="A535" s="232"/>
      <c r="B535" s="333"/>
    </row>
    <row r="536" spans="1:2" ht="15.75">
      <c r="A536" s="232"/>
      <c r="B536" s="333"/>
    </row>
    <row r="537" spans="1:2" ht="15.75">
      <c r="A537" s="232"/>
      <c r="B537" s="333"/>
    </row>
    <row r="538" spans="1:2" ht="15.75">
      <c r="A538" s="232"/>
      <c r="B538" s="333"/>
    </row>
    <row r="539" spans="1:2" ht="15.75">
      <c r="A539" s="232"/>
      <c r="B539" s="333"/>
    </row>
    <row r="540" spans="1:2" ht="15.75">
      <c r="A540" s="232"/>
      <c r="B540" s="333"/>
    </row>
    <row r="541" spans="1:2" ht="15.75">
      <c r="A541" s="232"/>
      <c r="B541" s="333"/>
    </row>
    <row r="542" spans="1:2" ht="15.75">
      <c r="A542" s="232"/>
      <c r="B542" s="333"/>
    </row>
    <row r="543" spans="1:2" ht="15.75">
      <c r="A543" s="232"/>
      <c r="B543" s="333"/>
    </row>
    <row r="544" spans="1:2" ht="15.75">
      <c r="A544" s="232"/>
      <c r="B544" s="333"/>
    </row>
    <row r="545" spans="1:2" ht="15.75">
      <c r="A545" s="232"/>
      <c r="B545" s="333"/>
    </row>
    <row r="546" spans="1:2" ht="15.75">
      <c r="A546" s="232"/>
      <c r="B546" s="333"/>
    </row>
    <row r="547" spans="1:2" ht="15.75">
      <c r="A547" s="232"/>
      <c r="B547" s="333"/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8"/>
  <sheetViews>
    <sheetView workbookViewId="0">
      <pane ySplit="3" topLeftCell="A362" activePane="bottomLeft" state="frozen"/>
      <selection pane="bottomLeft" activeCell="B373" sqref="B373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02" t="s">
        <v>1017</v>
      </c>
      <c r="B1" s="403"/>
      <c r="C1" s="403"/>
      <c r="D1" s="403"/>
      <c r="E1" s="403"/>
      <c r="F1" s="403"/>
      <c r="G1" s="403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/>
      <c r="B374" s="310"/>
    </row>
    <row r="375" spans="1:2">
      <c r="A375" s="307"/>
      <c r="B375" s="310"/>
    </row>
    <row r="376" spans="1:2">
      <c r="A376" s="307"/>
      <c r="B376" s="310"/>
    </row>
    <row r="377" spans="1:2">
      <c r="A377" s="307"/>
      <c r="B377" s="310"/>
    </row>
    <row r="378" spans="1:2">
      <c r="A378" s="307"/>
      <c r="B378" s="310"/>
    </row>
    <row r="379" spans="1:2">
      <c r="A379" s="307"/>
      <c r="B379" s="310"/>
    </row>
    <row r="380" spans="1:2">
      <c r="A380" s="307"/>
      <c r="B380" s="310"/>
    </row>
    <row r="381" spans="1:2">
      <c r="A381" s="307"/>
      <c r="B381" s="310"/>
    </row>
    <row r="382" spans="1:2">
      <c r="A382" s="307"/>
      <c r="B382" s="310"/>
    </row>
    <row r="383" spans="1:2">
      <c r="A383" s="307"/>
      <c r="B383" s="310"/>
    </row>
    <row r="384" spans="1:2">
      <c r="A384" s="307"/>
      <c r="B384" s="310"/>
    </row>
    <row r="385" spans="1:2">
      <c r="A385" s="307"/>
      <c r="B385" s="310"/>
    </row>
    <row r="386" spans="1:2">
      <c r="A386" s="307"/>
      <c r="B386" s="310"/>
    </row>
    <row r="387" spans="1:2">
      <c r="A387" s="307"/>
      <c r="B387" s="310"/>
    </row>
    <row r="388" spans="1:2">
      <c r="A388" s="307"/>
      <c r="B388" s="310"/>
    </row>
    <row r="389" spans="1:2">
      <c r="A389" s="307"/>
      <c r="B389" s="310"/>
    </row>
    <row r="390" spans="1:2">
      <c r="A390" s="307"/>
      <c r="B390" s="310"/>
    </row>
    <row r="391" spans="1:2">
      <c r="A391" s="307"/>
      <c r="B391" s="310"/>
    </row>
    <row r="392" spans="1:2">
      <c r="A392" s="307"/>
      <c r="B392" s="310"/>
    </row>
    <row r="393" spans="1:2">
      <c r="A393" s="307"/>
      <c r="B393" s="310"/>
    </row>
    <row r="394" spans="1:2">
      <c r="A394" s="307"/>
      <c r="B394" s="310"/>
    </row>
    <row r="395" spans="1:2">
      <c r="A395" s="307"/>
      <c r="B395" s="310"/>
    </row>
    <row r="396" spans="1:2">
      <c r="A396" s="307"/>
      <c r="B396" s="310"/>
    </row>
    <row r="397" spans="1:2">
      <c r="A397" s="307"/>
      <c r="B397" s="310"/>
    </row>
    <row r="398" spans="1:2">
      <c r="A398" s="307"/>
      <c r="B398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989" activePane="bottomLeft" state="frozen"/>
      <selection pane="bottomLeft" activeCell="F1250" sqref="F1250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392" t="s">
        <v>749</v>
      </c>
      <c r="B1" s="392"/>
      <c r="C1" s="392"/>
      <c r="D1" s="392"/>
      <c r="E1" s="392"/>
      <c r="F1" s="392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393" t="s">
        <v>750</v>
      </c>
      <c r="C3" s="394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6190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1" si="33">+IF(F1188=0,"",C1188/F1188)</f>
        <v>7047.9524779751482</v>
      </c>
      <c r="C1188" s="267">
        <v>49120</v>
      </c>
      <c r="D1188" s="47">
        <f t="shared" ref="D1188:D1250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50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/>
      <c r="B1251" s="47" t="str">
        <f t="shared" si="33"/>
        <v/>
      </c>
      <c r="C1251" s="343"/>
      <c r="D1251" s="47"/>
      <c r="E1251" s="267"/>
      <c r="F1251" s="170"/>
      <c r="G1251" s="162"/>
    </row>
    <row r="1252" spans="1:7">
      <c r="A1252" s="225"/>
      <c r="B1252" s="47" t="str">
        <f t="shared" ref="B1252:B1254" si="55">+IF(F1252=0,"",C1252/F1252)</f>
        <v/>
      </c>
      <c r="C1252" s="343"/>
      <c r="D1252" s="47"/>
      <c r="E1252" s="267"/>
      <c r="F1252" s="170"/>
      <c r="G1252" s="162"/>
    </row>
    <row r="1253" spans="1:7">
      <c r="A1253" s="225"/>
      <c r="B1253" s="47" t="str">
        <f t="shared" si="55"/>
        <v/>
      </c>
      <c r="C1253" s="343"/>
      <c r="D1253" s="47"/>
      <c r="E1253" s="267"/>
      <c r="F1253" s="170"/>
      <c r="G1253" s="162"/>
    </row>
    <row r="1254" spans="1:7">
      <c r="A1254" s="225"/>
      <c r="B1254" s="47" t="str">
        <f t="shared" si="55"/>
        <v/>
      </c>
      <c r="C1254" s="343"/>
      <c r="D1254" s="47"/>
      <c r="E1254" s="267"/>
      <c r="F1254" s="47"/>
    </row>
    <row r="1255" spans="1:7">
      <c r="A1255" s="46"/>
      <c r="B1255" s="47"/>
      <c r="C1255" s="267"/>
      <c r="D1255" s="47"/>
      <c r="E1255" s="267"/>
      <c r="F1255" s="47"/>
    </row>
    <row r="1256" spans="1:7">
      <c r="A1256" s="46"/>
      <c r="B1256" s="47"/>
      <c r="C1256" s="267"/>
      <c r="D1256" s="47"/>
      <c r="E1256" s="267"/>
      <c r="F1256" s="47"/>
    </row>
    <row r="1257" spans="1:7">
      <c r="A1257" s="46"/>
      <c r="B1257" s="47"/>
      <c r="C1257" s="267"/>
      <c r="D1257" s="47"/>
      <c r="E1257" s="267"/>
      <c r="F1257" s="47"/>
    </row>
    <row r="1258" spans="1:7">
      <c r="A1258" s="46"/>
      <c r="B1258" s="47"/>
      <c r="C1258" s="267"/>
      <c r="D1258" s="47"/>
      <c r="E1258" s="267"/>
      <c r="F1258" s="47"/>
    </row>
    <row r="1259" spans="1:7">
      <c r="A1259" s="46"/>
      <c r="B1259" s="47"/>
      <c r="C1259" s="267"/>
      <c r="D1259" s="47"/>
      <c r="E1259" s="267"/>
      <c r="F1259" s="47"/>
    </row>
    <row r="1260" spans="1:7">
      <c r="A1260" s="46"/>
      <c r="B1260" s="47"/>
      <c r="C1260" s="267"/>
      <c r="D1260" s="47"/>
      <c r="E1260" s="267"/>
      <c r="F1260" s="47"/>
    </row>
    <row r="1261" spans="1:7">
      <c r="A1261" s="46"/>
      <c r="B1261" s="47"/>
      <c r="C1261" s="267"/>
      <c r="D1261" s="47"/>
      <c r="E1261" s="267"/>
      <c r="F1261" s="47"/>
    </row>
    <row r="1262" spans="1:7">
      <c r="A1262" s="46"/>
      <c r="B1262" s="47"/>
      <c r="C1262" s="267"/>
      <c r="D1262" s="47"/>
      <c r="E1262" s="267"/>
      <c r="F1262" s="47"/>
    </row>
    <row r="1263" spans="1:7">
      <c r="A1263" s="46"/>
      <c r="B1263" s="47"/>
      <c r="C1263" s="267"/>
      <c r="D1263" s="47"/>
      <c r="E1263" s="267"/>
      <c r="F1263" s="47"/>
    </row>
    <row r="1264" spans="1:7">
      <c r="A1264" s="46"/>
      <c r="B1264" s="47"/>
      <c r="C1264" s="267"/>
      <c r="D1264" s="47"/>
      <c r="E1264" s="267"/>
      <c r="F1264" s="47"/>
    </row>
    <row r="1265" spans="1:6">
      <c r="A1265" s="46"/>
      <c r="B1265" s="47"/>
      <c r="C1265" s="267"/>
      <c r="D1265" s="47"/>
      <c r="E1265" s="267"/>
      <c r="F1265" s="47"/>
    </row>
    <row r="1266" spans="1:6">
      <c r="A1266" s="46"/>
      <c r="B1266" s="47"/>
      <c r="C1266" s="267"/>
      <c r="D1266" s="47"/>
      <c r="E1266" s="267"/>
      <c r="F1266" s="47"/>
    </row>
    <row r="1267" spans="1:6">
      <c r="A1267" s="46"/>
      <c r="B1267" s="47"/>
      <c r="C1267" s="267"/>
      <c r="D1267" s="47"/>
      <c r="E1267" s="267"/>
      <c r="F1267" s="47"/>
    </row>
    <row r="1268" spans="1:6">
      <c r="A1268" s="46"/>
      <c r="B1268" s="47"/>
      <c r="C1268" s="267"/>
      <c r="D1268" s="47"/>
      <c r="E1268" s="267"/>
      <c r="F1268" s="47"/>
    </row>
    <row r="1269" spans="1:6">
      <c r="A1269" s="46"/>
      <c r="B1269" s="47"/>
      <c r="C1269" s="267"/>
      <c r="D1269" s="47"/>
      <c r="E1269" s="267"/>
      <c r="F1269" s="47"/>
    </row>
    <row r="1270" spans="1:6">
      <c r="A1270" s="46"/>
      <c r="B1270" s="47"/>
      <c r="C1270" s="267"/>
      <c r="D1270" s="47"/>
      <c r="E1270" s="267"/>
      <c r="F1270" s="47"/>
    </row>
    <row r="1271" spans="1:6">
      <c r="A1271" s="46"/>
      <c r="B1271" s="47"/>
      <c r="C1271" s="267"/>
      <c r="D1271" s="47"/>
      <c r="E1271" s="267"/>
      <c r="F1271" s="47"/>
    </row>
    <row r="1272" spans="1:6">
      <c r="A1272" s="46"/>
      <c r="B1272" s="47"/>
      <c r="C1272" s="267"/>
      <c r="D1272" s="47"/>
      <c r="E1272" s="267"/>
      <c r="F1272" s="47"/>
    </row>
    <row r="1273" spans="1:6">
      <c r="A1273" s="46"/>
      <c r="B1273" s="47"/>
      <c r="C1273" s="267"/>
      <c r="D1273" s="47"/>
      <c r="E1273" s="267"/>
      <c r="F1273" s="47"/>
    </row>
    <row r="1274" spans="1:6">
      <c r="A1274" s="46"/>
      <c r="B1274" s="47"/>
      <c r="C1274" s="267"/>
      <c r="D1274" s="47"/>
      <c r="E1274" s="267"/>
      <c r="F1274" s="47"/>
    </row>
    <row r="1275" spans="1:6">
      <c r="A1275" s="46"/>
      <c r="B1275" s="47"/>
      <c r="C1275" s="267"/>
      <c r="D1275" s="47"/>
      <c r="E1275" s="267"/>
      <c r="F1275" s="47"/>
    </row>
    <row r="1276" spans="1:6">
      <c r="A1276" s="46"/>
      <c r="B1276" s="47"/>
      <c r="C1276" s="267"/>
      <c r="D1276" s="47"/>
      <c r="E1276" s="267"/>
      <c r="F1276" s="47"/>
    </row>
    <row r="1277" spans="1:6">
      <c r="A1277" s="46"/>
      <c r="B1277" s="47"/>
      <c r="C1277" s="267"/>
      <c r="D1277" s="47"/>
      <c r="E1277" s="267"/>
      <c r="F1277" s="47"/>
    </row>
    <row r="1278" spans="1:6">
      <c r="A1278" s="46"/>
      <c r="B1278" s="47"/>
      <c r="C1278" s="267"/>
      <c r="D1278" s="47"/>
      <c r="E1278" s="267"/>
      <c r="F1278" s="47"/>
    </row>
    <row r="1279" spans="1:6">
      <c r="A1279" s="46"/>
      <c r="B1279" s="47"/>
      <c r="C1279" s="267"/>
      <c r="D1279" s="47"/>
      <c r="E1279" s="267"/>
      <c r="F1279" s="47"/>
    </row>
    <row r="1280" spans="1:6">
      <c r="A1280" s="46"/>
      <c r="B1280" s="47"/>
      <c r="C1280" s="267"/>
      <c r="D1280" s="47"/>
      <c r="E1280" s="267"/>
      <c r="F1280" s="47"/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43" activePane="bottomLeft" state="frozen"/>
      <selection pane="bottomLeft" activeCell="D1248" sqref="D1248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395" t="s">
        <v>749</v>
      </c>
      <c r="B1" s="395"/>
      <c r="C1" s="395"/>
      <c r="D1" s="395"/>
      <c r="E1" s="395"/>
      <c r="F1" s="395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393" t="s">
        <v>659</v>
      </c>
      <c r="C3" s="394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7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8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>+IF(F1247=0,"",C1247/F1247)</f>
        <v>2475.7618493941013</v>
      </c>
      <c r="C1247" s="47">
        <v>16800</v>
      </c>
      <c r="D1247" s="47">
        <f>+B1247/1.17</f>
        <v>2116.0357687129072</v>
      </c>
      <c r="E1247" s="47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>+IF(F1248=0,"",C1248/F1248)</f>
        <v>2502.7726432532345</v>
      </c>
      <c r="C1248" s="47">
        <v>16925</v>
      </c>
      <c r="D1248" s="47">
        <f>+B1248/1.17</f>
        <v>2139.1219173104569</v>
      </c>
      <c r="E1248" s="47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01"/>
      <c r="B1249" s="47"/>
      <c r="C1249" s="47"/>
      <c r="D1249" s="47"/>
      <c r="E1249" s="47"/>
      <c r="F1249" s="170"/>
      <c r="G1249" s="162"/>
    </row>
    <row r="1250" spans="1:7">
      <c r="A1250" s="201"/>
      <c r="B1250" s="47"/>
      <c r="C1250" s="47"/>
      <c r="D1250" s="47"/>
      <c r="E1250" s="47"/>
      <c r="F1250" s="62"/>
    </row>
    <row r="1251" spans="1:7">
      <c r="A1251" s="201"/>
      <c r="B1251" s="47"/>
      <c r="C1251" s="47"/>
      <c r="D1251" s="47"/>
      <c r="E1251" s="47"/>
      <c r="F1251" s="62"/>
    </row>
    <row r="1252" spans="1:7">
      <c r="A1252" s="201"/>
      <c r="B1252" s="47"/>
      <c r="C1252" s="47"/>
      <c r="D1252" s="47"/>
      <c r="E1252" s="47"/>
      <c r="F1252" s="62"/>
    </row>
    <row r="1253" spans="1:7">
      <c r="A1253" s="201"/>
      <c r="B1253" s="47"/>
      <c r="C1253" s="47"/>
      <c r="D1253" s="47"/>
      <c r="E1253" s="47"/>
      <c r="F1253" s="62"/>
    </row>
    <row r="1254" spans="1:7">
      <c r="A1254" s="201"/>
      <c r="B1254" s="47"/>
      <c r="C1254" s="47"/>
      <c r="D1254" s="47"/>
      <c r="E1254" s="47"/>
      <c r="F1254" s="62"/>
    </row>
    <row r="1255" spans="1:7">
      <c r="A1255" s="201"/>
      <c r="B1255" s="47"/>
      <c r="C1255" s="47"/>
      <c r="D1255" s="47"/>
      <c r="E1255" s="47"/>
      <c r="F1255" s="62"/>
    </row>
    <row r="1256" spans="1:7">
      <c r="A1256" s="201"/>
      <c r="B1256" s="47"/>
      <c r="C1256" s="47"/>
      <c r="D1256" s="47"/>
      <c r="E1256" s="47"/>
      <c r="F1256" s="62"/>
    </row>
    <row r="1257" spans="1:7">
      <c r="A1257" s="201"/>
      <c r="B1257" s="47"/>
      <c r="C1257" s="47"/>
      <c r="D1257" s="47"/>
      <c r="E1257" s="47"/>
      <c r="F1257" s="62"/>
    </row>
    <row r="1258" spans="1:7">
      <c r="A1258" s="201"/>
      <c r="B1258" s="47"/>
      <c r="C1258" s="47"/>
      <c r="D1258" s="47"/>
      <c r="E1258" s="47"/>
      <c r="F1258" s="62"/>
    </row>
    <row r="1259" spans="1:7">
      <c r="A1259" s="201"/>
      <c r="B1259" s="47"/>
      <c r="C1259" s="47"/>
      <c r="D1259" s="47"/>
      <c r="E1259" s="47"/>
      <c r="F1259" s="62"/>
    </row>
    <row r="1260" spans="1:7">
      <c r="A1260" s="201"/>
      <c r="B1260" s="47"/>
      <c r="C1260" s="47"/>
      <c r="D1260" s="47"/>
      <c r="E1260" s="47"/>
      <c r="F1260" s="62"/>
    </row>
    <row r="1261" spans="1:7">
      <c r="A1261" s="201"/>
      <c r="B1261" s="47"/>
      <c r="C1261" s="47"/>
      <c r="D1261" s="47"/>
      <c r="E1261" s="47"/>
      <c r="F1261" s="62"/>
    </row>
    <row r="1262" spans="1:7">
      <c r="A1262" s="201"/>
      <c r="B1262" s="47"/>
      <c r="C1262" s="47"/>
      <c r="D1262" s="47"/>
      <c r="E1262" s="47"/>
      <c r="F1262" s="62"/>
    </row>
    <row r="1263" spans="1:7">
      <c r="A1263" s="201"/>
      <c r="B1263" s="47"/>
      <c r="C1263" s="47"/>
      <c r="D1263" s="47"/>
      <c r="E1263" s="47"/>
      <c r="F1263" s="62"/>
    </row>
    <row r="1264" spans="1:7">
      <c r="A1264" s="201"/>
      <c r="B1264" s="47"/>
      <c r="C1264" s="47"/>
      <c r="D1264" s="47"/>
      <c r="E1264" s="47"/>
      <c r="F1264" s="62"/>
    </row>
    <row r="1265" spans="1:6">
      <c r="A1265" s="201"/>
      <c r="B1265" s="47"/>
      <c r="C1265" s="47"/>
      <c r="D1265" s="47"/>
      <c r="E1265" s="47"/>
      <c r="F1265" s="62"/>
    </row>
    <row r="1266" spans="1:6">
      <c r="A1266" s="201"/>
      <c r="B1266" s="47"/>
      <c r="C1266" s="47"/>
      <c r="D1266" s="47"/>
      <c r="E1266" s="47"/>
      <c r="F1266" s="62"/>
    </row>
    <row r="1267" spans="1:6">
      <c r="A1267" s="201"/>
      <c r="B1267" s="47"/>
      <c r="C1267" s="47"/>
      <c r="D1267" s="47"/>
      <c r="E1267" s="47"/>
      <c r="F1267" s="62"/>
    </row>
    <row r="1268" spans="1:6">
      <c r="A1268" s="201"/>
      <c r="B1268" s="47"/>
      <c r="C1268" s="47"/>
      <c r="D1268" s="47"/>
      <c r="E1268" s="47"/>
      <c r="F1268" s="62"/>
    </row>
    <row r="1269" spans="1:6">
      <c r="A1269" s="201"/>
      <c r="B1269" s="47"/>
      <c r="C1269" s="47"/>
      <c r="D1269" s="47"/>
      <c r="E1269" s="47"/>
      <c r="F1269" s="62"/>
    </row>
    <row r="1270" spans="1:6">
      <c r="A1270" s="201"/>
      <c r="B1270" s="47"/>
      <c r="C1270" s="47"/>
      <c r="D1270" s="47"/>
      <c r="E1270" s="47"/>
      <c r="F1270" s="62"/>
    </row>
    <row r="1271" spans="1:6">
      <c r="A1271" s="201"/>
      <c r="B1271" s="47"/>
      <c r="C1271" s="47"/>
      <c r="D1271" s="47"/>
      <c r="E1271" s="47"/>
      <c r="F1271" s="62"/>
    </row>
    <row r="1272" spans="1:6">
      <c r="A1272" s="201"/>
      <c r="B1272" s="47"/>
      <c r="C1272" s="47"/>
      <c r="D1272" s="47"/>
      <c r="E1272" s="47"/>
      <c r="F1272" s="62"/>
    </row>
    <row r="1273" spans="1:6">
      <c r="A1273" s="201"/>
      <c r="B1273" s="47"/>
      <c r="C1273" s="47"/>
      <c r="D1273" s="47"/>
      <c r="E1273" s="47"/>
      <c r="F1273" s="62"/>
    </row>
    <row r="1274" spans="1:6">
      <c r="A1274" s="201"/>
      <c r="B1274" s="47"/>
      <c r="C1274" s="47"/>
      <c r="D1274" s="47"/>
      <c r="E1274" s="47"/>
      <c r="F1274" s="62"/>
    </row>
    <row r="1275" spans="1:6">
      <c r="A1275" s="201"/>
      <c r="B1275" s="47"/>
      <c r="C1275" s="47"/>
      <c r="D1275" s="47"/>
      <c r="E1275" s="47"/>
      <c r="F1275" s="62"/>
    </row>
    <row r="1276" spans="1:6">
      <c r="A1276" s="201"/>
      <c r="B1276" s="47"/>
      <c r="C1276" s="47"/>
      <c r="D1276" s="47"/>
      <c r="E1276" s="47"/>
      <c r="F1276" s="62"/>
    </row>
    <row r="1277" spans="1:6">
      <c r="A1277" s="201"/>
      <c r="B1277" s="47"/>
      <c r="C1277" s="47"/>
      <c r="D1277" s="47"/>
      <c r="E1277" s="47"/>
      <c r="F1277" s="62"/>
    </row>
    <row r="1278" spans="1:6">
      <c r="A1278" s="201"/>
      <c r="B1278" s="47"/>
      <c r="C1278" s="47"/>
      <c r="D1278" s="47"/>
      <c r="E1278" s="47"/>
      <c r="F1278" s="62"/>
    </row>
    <row r="1279" spans="1:6">
      <c r="A1279" s="201"/>
      <c r="B1279" s="47"/>
      <c r="C1279" s="47"/>
      <c r="D1279" s="47"/>
      <c r="E1279" s="47"/>
      <c r="F1279" s="62"/>
    </row>
    <row r="1280" spans="1:6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36" activePane="bottomLeft" state="frozen"/>
      <selection pane="bottomLeft" activeCell="B1248" sqref="B1248:B1249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140625" style="3"/>
    <col min="12" max="16384" width="9.140625" style="2"/>
  </cols>
  <sheetData>
    <row r="1" spans="1:13">
      <c r="A1" s="396" t="s">
        <v>749</v>
      </c>
      <c r="B1" s="396"/>
      <c r="C1" s="396"/>
      <c r="D1" s="396"/>
      <c r="E1" s="396"/>
      <c r="F1" s="396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1015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397" t="s">
        <v>752</v>
      </c>
      <c r="C3" s="398"/>
      <c r="D3" s="85" t="s">
        <v>11</v>
      </c>
      <c r="E3" s="85" t="s">
        <v>1</v>
      </c>
      <c r="F3" s="81" t="s">
        <v>660</v>
      </c>
      <c r="G3" s="74"/>
      <c r="I3" s="334" t="s">
        <v>1016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49" si="40">+IF(F1204=0,"",C1204/F1204)</f>
        <v>502.68342758347438</v>
      </c>
      <c r="C1204" s="257">
        <v>3489</v>
      </c>
      <c r="D1204" s="20">
        <f t="shared" ref="D1204:D1249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49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257">
        <v>3676</v>
      </c>
      <c r="D1247" s="20">
        <f t="shared" si="41"/>
        <v>463.56622327868916</v>
      </c>
      <c r="E1247" s="20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257">
        <v>3666</v>
      </c>
      <c r="D1248" s="20">
        <f t="shared" si="41"/>
        <v>461.74923381556653</v>
      </c>
      <c r="E1248" s="20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257">
        <v>3701</v>
      </c>
      <c r="D1249" s="20">
        <f t="shared" si="41"/>
        <v>467.76308513831623</v>
      </c>
      <c r="E1249" s="20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4"/>
      <c r="B1250" s="20"/>
      <c r="C1250" s="257"/>
      <c r="D1250" s="20"/>
      <c r="E1250" s="20"/>
      <c r="F1250" s="58"/>
    </row>
    <row r="1251" spans="1:7">
      <c r="A1251" s="224"/>
      <c r="B1251" s="20"/>
      <c r="C1251" s="257"/>
      <c r="D1251" s="20"/>
      <c r="E1251" s="20"/>
      <c r="F1251" s="58"/>
    </row>
    <row r="1252" spans="1:7">
      <c r="A1252" s="224"/>
      <c r="B1252" s="20"/>
      <c r="C1252" s="257"/>
      <c r="D1252" s="20"/>
      <c r="E1252" s="20"/>
      <c r="F1252" s="58"/>
    </row>
    <row r="1253" spans="1:7">
      <c r="A1253" s="224"/>
      <c r="B1253" s="20"/>
      <c r="C1253" s="257"/>
      <c r="D1253" s="20"/>
      <c r="E1253" s="20"/>
      <c r="F1253" s="58"/>
    </row>
    <row r="1254" spans="1:7">
      <c r="A1254" s="224"/>
      <c r="B1254" s="20"/>
      <c r="C1254" s="257"/>
      <c r="D1254" s="20"/>
      <c r="E1254" s="20"/>
      <c r="F1254" s="58"/>
    </row>
    <row r="1255" spans="1:7">
      <c r="A1255" s="224"/>
      <c r="B1255" s="20"/>
      <c r="C1255" s="257"/>
      <c r="D1255" s="20"/>
      <c r="E1255" s="20"/>
      <c r="F1255" s="58"/>
    </row>
    <row r="1256" spans="1:7">
      <c r="A1256" s="224"/>
      <c r="B1256" s="20"/>
      <c r="C1256" s="257"/>
      <c r="D1256" s="20"/>
      <c r="E1256" s="20"/>
      <c r="F1256" s="58"/>
    </row>
    <row r="1257" spans="1:7">
      <c r="A1257" s="224"/>
      <c r="B1257" s="20"/>
      <c r="C1257" s="257"/>
      <c r="D1257" s="20"/>
      <c r="E1257" s="20"/>
      <c r="F1257" s="58"/>
    </row>
    <row r="1258" spans="1:7">
      <c r="A1258" s="224"/>
      <c r="B1258" s="20"/>
      <c r="C1258" s="257"/>
      <c r="D1258" s="20"/>
      <c r="E1258" s="20"/>
      <c r="F1258" s="58"/>
    </row>
    <row r="1259" spans="1:7">
      <c r="A1259" s="224"/>
      <c r="B1259" s="20"/>
      <c r="C1259" s="257"/>
      <c r="D1259" s="20"/>
      <c r="E1259" s="20"/>
      <c r="F1259" s="58"/>
    </row>
    <row r="1260" spans="1:7">
      <c r="A1260" s="224"/>
      <c r="B1260" s="20"/>
      <c r="C1260" s="257"/>
      <c r="D1260" s="20"/>
      <c r="E1260" s="20"/>
      <c r="F1260" s="58"/>
    </row>
    <row r="1261" spans="1:7">
      <c r="A1261" s="224"/>
      <c r="B1261" s="20"/>
      <c r="C1261" s="257"/>
      <c r="D1261" s="20"/>
      <c r="E1261" s="20"/>
      <c r="F1261" s="58"/>
    </row>
    <row r="1262" spans="1:7">
      <c r="A1262" s="224"/>
      <c r="B1262" s="20"/>
      <c r="C1262" s="257"/>
      <c r="D1262" s="20"/>
      <c r="E1262" s="20"/>
      <c r="F1262" s="58"/>
    </row>
    <row r="1263" spans="1:7">
      <c r="A1263" s="224"/>
      <c r="B1263" s="20"/>
      <c r="C1263" s="257"/>
      <c r="D1263" s="20"/>
      <c r="E1263" s="20"/>
      <c r="F1263" s="58"/>
    </row>
    <row r="1264" spans="1:7">
      <c r="A1264" s="224"/>
      <c r="B1264" s="20"/>
      <c r="C1264" s="257"/>
      <c r="D1264" s="20"/>
      <c r="E1264" s="20"/>
      <c r="F1264" s="58"/>
    </row>
    <row r="1265" spans="1:6">
      <c r="A1265" s="224"/>
      <c r="B1265" s="20"/>
      <c r="C1265" s="257"/>
      <c r="D1265" s="20"/>
      <c r="E1265" s="20"/>
      <c r="F1265" s="58"/>
    </row>
    <row r="1266" spans="1:6">
      <c r="A1266" s="224"/>
      <c r="B1266" s="20"/>
      <c r="C1266" s="257"/>
      <c r="D1266" s="20"/>
      <c r="E1266" s="20"/>
      <c r="F1266" s="58"/>
    </row>
    <row r="1267" spans="1:6">
      <c r="A1267" s="224"/>
      <c r="B1267" s="20"/>
      <c r="C1267" s="257"/>
      <c r="D1267" s="20"/>
      <c r="E1267" s="20"/>
      <c r="F1267" s="58"/>
    </row>
    <row r="1268" spans="1:6">
      <c r="A1268" s="224"/>
      <c r="B1268" s="20"/>
      <c r="C1268" s="257"/>
      <c r="D1268" s="20"/>
      <c r="E1268" s="20"/>
      <c r="F1268" s="58"/>
    </row>
    <row r="1269" spans="1:6">
      <c r="A1269" s="224"/>
      <c r="B1269" s="20"/>
      <c r="C1269" s="257"/>
      <c r="D1269" s="20"/>
      <c r="E1269" s="20"/>
      <c r="F1269" s="58"/>
    </row>
    <row r="1270" spans="1:6">
      <c r="A1270" s="224"/>
      <c r="B1270" s="20"/>
      <c r="C1270" s="257"/>
      <c r="D1270" s="20"/>
      <c r="E1270" s="20"/>
      <c r="F1270" s="58"/>
    </row>
    <row r="1271" spans="1:6">
      <c r="A1271" s="224"/>
      <c r="B1271" s="20"/>
      <c r="C1271" s="257"/>
      <c r="D1271" s="20"/>
      <c r="E1271" s="20"/>
      <c r="F1271" s="58"/>
    </row>
    <row r="1272" spans="1:6">
      <c r="A1272" s="224"/>
      <c r="B1272" s="20"/>
      <c r="C1272" s="257"/>
      <c r="D1272" s="20"/>
      <c r="E1272" s="20"/>
      <c r="F1272" s="58"/>
    </row>
    <row r="1273" spans="1:6">
      <c r="A1273" s="224"/>
      <c r="B1273" s="20"/>
      <c r="C1273" s="257"/>
      <c r="D1273" s="20"/>
      <c r="E1273" s="20"/>
      <c r="F1273" s="58"/>
    </row>
    <row r="1274" spans="1:6">
      <c r="A1274" s="224"/>
      <c r="B1274" s="20"/>
      <c r="C1274" s="257"/>
      <c r="D1274" s="20"/>
      <c r="E1274" s="20"/>
      <c r="F1274" s="58"/>
    </row>
    <row r="1275" spans="1:6">
      <c r="A1275" s="224"/>
      <c r="B1275" s="20"/>
      <c r="C1275" s="257"/>
      <c r="D1275" s="20"/>
      <c r="E1275" s="20"/>
      <c r="F1275" s="58"/>
    </row>
    <row r="1276" spans="1:6">
      <c r="A1276" s="224"/>
      <c r="B1276" s="20"/>
      <c r="C1276" s="257"/>
      <c r="D1276" s="20"/>
      <c r="E1276" s="20"/>
      <c r="F1276" s="58"/>
    </row>
    <row r="1277" spans="1:6">
      <c r="A1277" s="224"/>
      <c r="B1277" s="20"/>
      <c r="C1277" s="257"/>
      <c r="D1277" s="20"/>
      <c r="E1277" s="20"/>
      <c r="F1277" s="58"/>
    </row>
    <row r="1278" spans="1:6">
      <c r="A1278" s="224"/>
      <c r="B1278" s="20"/>
      <c r="C1278" s="257"/>
      <c r="D1278" s="20"/>
      <c r="E1278" s="20"/>
      <c r="F1278" s="58"/>
    </row>
    <row r="1279" spans="1:6">
      <c r="A1279" s="224"/>
      <c r="B1279" s="20"/>
      <c r="C1279" s="257"/>
      <c r="D1279" s="20"/>
      <c r="E1279" s="20"/>
      <c r="F1279" s="58"/>
    </row>
    <row r="1280" spans="1:6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46"/>
  <sheetViews>
    <sheetView zoomScale="85" zoomScaleNormal="85" workbookViewId="0">
      <pane ySplit="4" topLeftCell="A1229" activePane="bottomLeft" state="frozen"/>
      <selection pane="bottomLeft" activeCell="D1250" sqref="D1250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399" t="s">
        <v>749</v>
      </c>
      <c r="B1" s="399"/>
      <c r="C1" s="399"/>
      <c r="D1" s="399"/>
      <c r="E1" s="399"/>
      <c r="F1" s="399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2732.5149691138604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46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46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46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258">
        <v>21540</v>
      </c>
      <c r="D1244" s="3">
        <f t="shared" si="38"/>
        <v>2716.3265640432437</v>
      </c>
      <c r="E1244" s="258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258">
        <v>21390</v>
      </c>
      <c r="D1245" s="3">
        <f t="shared" si="38"/>
        <v>2694.1669698076835</v>
      </c>
      <c r="E1245" s="258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258">
        <v>21620</v>
      </c>
      <c r="D1246" s="3">
        <f t="shared" si="38"/>
        <v>2732.5149691138604</v>
      </c>
      <c r="E1246" s="258">
        <v>2641</v>
      </c>
      <c r="F1246" s="170">
        <f>USD_CNY!B1036</f>
        <v>6.7625000000000002</v>
      </c>
      <c r="G1246" s="184">
        <f t="shared" si="50"/>
        <v>230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3"/>
  <sheetViews>
    <sheetView zoomScale="115" zoomScaleNormal="115" workbookViewId="0">
      <pane ySplit="5" topLeftCell="A780" activePane="bottomLeft" state="frozen"/>
      <selection pane="bottomLeft" activeCell="B793" sqref="B793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793" si="28">+IF(F731=0,"",C731/F731)</f>
        <v>14764.542141360806</v>
      </c>
      <c r="C731" s="288">
        <v>102900</v>
      </c>
      <c r="D731" s="110">
        <f t="shared" ref="D731:D793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793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290">
        <v>98825</v>
      </c>
      <c r="D790" s="106">
        <f t="shared" si="29"/>
        <v>12485.91063059591</v>
      </c>
      <c r="E790" s="290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290">
        <v>99200</v>
      </c>
      <c r="D791" s="106">
        <f t="shared" si="29"/>
        <v>12509.73050849999</v>
      </c>
      <c r="E791" s="290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290">
        <v>97750</v>
      </c>
      <c r="D792" s="106">
        <f t="shared" si="29"/>
        <v>12312.053356648017</v>
      </c>
      <c r="E792" s="290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290">
        <v>98950</v>
      </c>
      <c r="D793" s="106">
        <f t="shared" si="29"/>
        <v>12506.121933108994</v>
      </c>
      <c r="E793" s="290">
        <v>12100</v>
      </c>
      <c r="F793" s="177">
        <f>USD_CNY!B1036</f>
        <v>6.7625000000000002</v>
      </c>
      <c r="G793" s="106">
        <f t="shared" si="43"/>
        <v>1200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17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E120" sqref="E120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1022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1023</v>
      </c>
      <c r="C4" s="363" t="s">
        <v>1023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1024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1024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1024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1024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1024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1024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1024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1024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1024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1024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1024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1024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1024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1024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1024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1024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1024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1024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1024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1024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1024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1024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1024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1024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1024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1024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1024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1024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1024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1024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1024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1024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1024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1024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1024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1024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1024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1024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1024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1024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1024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1024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1024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1024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1024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1024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1024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1024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7" si="13">+IF(F55=0,"",C55/F55)</f>
        <v>342.49720205469623</v>
      </c>
      <c r="C55" s="371">
        <v>2387</v>
      </c>
      <c r="D55" s="357">
        <f t="shared" ref="D55:D116" si="14">+IF(ISERROR(B55/1.17),0,B55/1.17)</f>
        <v>292.73265132880022</v>
      </c>
      <c r="E55" s="1" t="s">
        <v>1024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1024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1024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1024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1024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1024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1024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1024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1024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1024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1024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1024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1024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1024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1024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1024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1024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1024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1024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1024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1024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1024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1024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1024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1024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1024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1024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1024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1024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1024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1024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1024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1024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1024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1024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1024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1024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1024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1024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1024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1024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1024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1024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1024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1024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1024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1024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1024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1024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1024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1024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1024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1024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1024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1024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1024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1024</v>
      </c>
      <c r="F111" s="1">
        <f>USD_CNY!B1030</f>
        <v>6.7148899999999996</v>
      </c>
      <c r="G111" s="361">
        <f t="shared" ref="G111:G117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1024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1024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1024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1024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71">
        <v>2054.5</v>
      </c>
      <c r="D116" s="357">
        <f>+IF(ISERROR(B116/1.17),0,B116/1.17)</f>
        <v>258.7735408821826</v>
      </c>
      <c r="E116" s="1" t="s">
        <v>1024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71">
        <v>2054</v>
      </c>
      <c r="D117" s="357">
        <f>+IF(ISERROR(B117/1.17),0,B117/1.17)</f>
        <v>259.60156089546109</v>
      </c>
      <c r="E117" s="1" t="s">
        <v>1024</v>
      </c>
      <c r="F117" s="1">
        <f>USD_CNY!B1036</f>
        <v>6.7625000000000002</v>
      </c>
      <c r="G117" s="361">
        <f t="shared" si="34"/>
        <v>-0.5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5"/>
  <sheetViews>
    <sheetView workbookViewId="0">
      <pane xSplit="1" ySplit="5" topLeftCell="B114" activePane="bottomRight" state="frozen"/>
      <selection pane="topRight" activeCell="B1" sqref="B1"/>
      <selection pane="bottomLeft" activeCell="A6" sqref="A6"/>
      <selection pane="bottomRight" activeCell="C116" sqref="C116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1027</v>
      </c>
    </row>
    <row r="3" spans="1:7" ht="45">
      <c r="A3" s="362" t="s">
        <v>751</v>
      </c>
      <c r="B3" s="363" t="s">
        <v>1025</v>
      </c>
      <c r="C3" s="364"/>
      <c r="D3" s="363"/>
      <c r="E3" s="363" t="s">
        <v>1025</v>
      </c>
      <c r="F3" s="365" t="s">
        <v>753</v>
      </c>
    </row>
    <row r="4" spans="1:7" ht="71.25">
      <c r="A4" s="362" t="s">
        <v>21</v>
      </c>
      <c r="B4" s="363" t="s">
        <v>1026</v>
      </c>
      <c r="C4" s="363" t="s">
        <v>1026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16" si="14">+IF(F54=0,"",C54/F54)</f>
        <v>672.94171664705709</v>
      </c>
      <c r="C54" s="335">
        <v>4690</v>
      </c>
      <c r="D54" s="358">
        <f t="shared" ref="D54:D116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6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/>
      <c r="B117" s="357"/>
      <c r="C117" s="335"/>
      <c r="D117" s="357"/>
      <c r="E117" s="371"/>
      <c r="F117" s="359"/>
      <c r="G117" s="361"/>
    </row>
    <row r="118" spans="1:7">
      <c r="A118" s="350"/>
      <c r="B118" s="357"/>
      <c r="C118" s="335"/>
      <c r="D118" s="357"/>
      <c r="E118" s="371"/>
      <c r="F118" s="359"/>
      <c r="G118" s="361"/>
    </row>
    <row r="119" spans="1:7">
      <c r="A119" s="350"/>
      <c r="B119" s="357"/>
      <c r="C119" s="335"/>
      <c r="D119" s="357"/>
      <c r="E119" s="371"/>
      <c r="F119" s="359"/>
      <c r="G119" s="361"/>
    </row>
    <row r="120" spans="1:7">
      <c r="A120" s="350"/>
      <c r="B120" s="357"/>
      <c r="C120" s="335"/>
      <c r="D120" s="357"/>
      <c r="E120" s="371"/>
      <c r="F120" s="359"/>
      <c r="G120" s="361"/>
    </row>
    <row r="121" spans="1:7">
      <c r="A121" s="350"/>
      <c r="B121" s="357"/>
      <c r="C121" s="335"/>
      <c r="D121" s="357"/>
      <c r="E121" s="371"/>
      <c r="F121" s="359"/>
      <c r="G121" s="361"/>
    </row>
    <row r="122" spans="1:7">
      <c r="A122" s="350"/>
      <c r="B122" s="357"/>
      <c r="C122" s="335"/>
      <c r="D122" s="357"/>
      <c r="E122" s="371"/>
      <c r="F122" s="359"/>
      <c r="G122" s="361"/>
    </row>
    <row r="123" spans="1:7">
      <c r="A123" s="350"/>
      <c r="B123" s="357"/>
      <c r="C123" s="335"/>
      <c r="D123" s="357"/>
      <c r="E123" s="371"/>
      <c r="F123" s="359"/>
      <c r="G123" s="361"/>
    </row>
    <row r="124" spans="1:7">
      <c r="A124" s="350"/>
      <c r="B124" s="357"/>
      <c r="C124" s="335"/>
      <c r="D124" s="357"/>
      <c r="E124" s="371"/>
      <c r="F124" s="359"/>
      <c r="G124" s="361"/>
    </row>
    <row r="125" spans="1:7">
      <c r="A125" s="350"/>
      <c r="B125" s="357"/>
      <c r="C125" s="335"/>
      <c r="D125" s="357"/>
      <c r="E125" s="371"/>
      <c r="F125" s="359"/>
      <c r="G125" s="361"/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1031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1030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2019-02-18T03:43:04Z</dcterms:modified>
</cp:coreProperties>
</file>