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7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15" i="16"/>
  <c r="D115" s="1"/>
  <c r="F115"/>
  <c r="B792" i="7"/>
  <c r="D792"/>
  <c r="F792"/>
  <c r="G792"/>
  <c r="B1245" i="5"/>
  <c r="D1245"/>
  <c r="F1245"/>
  <c r="G1245"/>
  <c r="B1248" i="4"/>
  <c r="D1248"/>
  <c r="F1248"/>
  <c r="G1248"/>
  <c r="B1247" i="3"/>
  <c r="D1247"/>
  <c r="F1247"/>
  <c r="G1247"/>
  <c r="D1249" i="2"/>
  <c r="F1249"/>
  <c r="G1249"/>
  <c r="B116" i="15"/>
  <c r="D116"/>
  <c r="F116"/>
  <c r="G116"/>
  <c r="F114" i="16" l="1"/>
  <c r="B114" s="1"/>
  <c r="D114" s="1"/>
  <c r="G114"/>
  <c r="B791" i="7"/>
  <c r="D791" s="1"/>
  <c r="F79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B115" i="15"/>
  <c r="D115" s="1"/>
  <c r="G115"/>
  <c r="F115"/>
  <c r="B113" i="16"/>
  <c r="D113" s="1"/>
  <c r="G113"/>
  <c r="F113"/>
  <c r="B790" i="7"/>
  <c r="D790" s="1"/>
  <c r="G790"/>
  <c r="F790"/>
  <c r="B1243" i="5"/>
  <c r="D1243" s="1"/>
  <c r="G1243"/>
  <c r="F1243"/>
  <c r="B1246" i="4"/>
  <c r="D1246" s="1"/>
  <c r="G1246"/>
  <c r="F1246"/>
  <c r="G1245" i="3"/>
  <c r="F1245"/>
  <c r="G1247" i="2"/>
  <c r="F1247"/>
  <c r="B114" i="15"/>
  <c r="D114" s="1"/>
  <c r="F114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B1242" i="5"/>
  <c r="D1242" s="1"/>
  <c r="F1242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B1251"/>
  <c r="B1248"/>
  <c r="D1248" s="1"/>
  <c r="B1249"/>
  <c r="B1252"/>
  <c r="B1253"/>
  <c r="B1254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D1240" i="2"/>
  <c r="F1239"/>
  <c r="G1239"/>
  <c r="F1240"/>
  <c r="B1240" s="1"/>
  <c r="G1240"/>
  <c r="C1239"/>
  <c r="F105" i="16"/>
  <c r="G105"/>
  <c r="F106"/>
  <c r="G106"/>
  <c r="F782" i="7"/>
  <c r="F783"/>
  <c r="F784"/>
  <c r="B784" s="1"/>
  <c r="D784" s="1"/>
  <c r="G784"/>
  <c r="B106" i="15" l="1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B91" s="1"/>
  <c r="D91" s="1"/>
  <c r="G91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B1220" s="1"/>
  <c r="D1220" s="1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1222" i="3" l="1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G1221" i="3"/>
  <c r="C1220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B1221" i="4"/>
  <c r="D1221" s="1"/>
  <c r="F1220"/>
  <c r="B1220" s="1"/>
  <c r="D1220" s="1"/>
  <c r="G1220"/>
  <c r="F1221"/>
  <c r="G1221"/>
  <c r="E1219" l="1"/>
  <c r="C85" i="16"/>
  <c r="F87" i="15"/>
  <c r="B87" s="1"/>
  <c r="D87" s="1"/>
  <c r="G87"/>
  <c r="C86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G758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1215" i="4" l="1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F751" i="7"/>
  <c r="B751" s="1"/>
  <c r="D751" s="1"/>
  <c r="B15" i="12"/>
  <c r="D15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F747"/>
  <c r="B747" s="1"/>
  <c r="D747" s="1"/>
  <c r="B748"/>
  <c r="D748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G1196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B1195" i="4" l="1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666" i="7"/>
  <c r="D1119" i="2"/>
  <c r="D1097" i="3"/>
  <c r="D111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B1037"/>
  <c r="D1037" s="1"/>
  <c r="B1038"/>
  <c r="D1038" s="1"/>
  <c r="B1039"/>
  <c r="B1040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B574"/>
  <c r="B575"/>
  <c r="B576"/>
  <c r="B577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G557"/>
  <c r="G1009" i="5"/>
  <c r="G1010"/>
  <c r="B1010"/>
  <c r="D1010" s="1"/>
  <c r="B1013" i="4"/>
  <c r="D1013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B969"/>
  <c r="D969" s="1"/>
  <c r="B970"/>
  <c r="B971"/>
  <c r="D971" s="1"/>
  <c r="B972"/>
  <c r="D972" s="1"/>
  <c r="B973"/>
  <c r="D973" s="1"/>
  <c r="B512" i="7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B946" i="4"/>
  <c r="D946" s="1"/>
  <c r="B945" i="3"/>
  <c r="B946" i="2"/>
  <c r="D946" s="1"/>
  <c r="B489" i="7"/>
  <c r="D489" s="1"/>
  <c r="B942" i="5"/>
  <c r="D942" s="1"/>
  <c r="B945" i="4"/>
  <c r="D945" s="1"/>
  <c r="B944" i="3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885" i="3"/>
  <c r="D909"/>
  <c r="D916"/>
  <c r="D923"/>
  <c r="D944"/>
  <c r="D945"/>
  <c r="D955"/>
  <c r="D957"/>
  <c r="D961"/>
  <c r="D963"/>
  <c r="D964"/>
  <c r="D968"/>
  <c r="D970"/>
  <c r="D872" i="2"/>
  <c r="D439" i="7"/>
  <c r="D443"/>
  <c r="D462"/>
  <c r="D463"/>
  <c r="D464"/>
  <c r="D465"/>
  <c r="D473"/>
  <c r="D481"/>
  <c r="D482"/>
  <c r="D488"/>
  <c r="D491"/>
  <c r="D496"/>
  <c r="D501"/>
  <c r="D505"/>
  <c r="D510"/>
  <c r="D512"/>
  <c r="D516"/>
  <c r="D518"/>
  <c r="D526"/>
  <c r="D527"/>
  <c r="D528"/>
  <c r="D534"/>
  <c r="D536"/>
  <c r="D537"/>
  <c r="D539"/>
  <c r="D540"/>
  <c r="D541"/>
  <c r="D543"/>
  <c r="D545"/>
  <c r="D546"/>
  <c r="D547"/>
  <c r="D549"/>
  <c r="D554"/>
  <c r="D555"/>
  <c r="D557"/>
  <c r="D559"/>
  <c r="D562"/>
  <c r="D563"/>
  <c r="D564"/>
  <c r="D568"/>
  <c r="D570"/>
  <c r="D572"/>
  <c r="D573"/>
  <c r="D574"/>
  <c r="D575"/>
  <c r="D576"/>
  <c r="D577"/>
  <c r="D583"/>
  <c r="D584"/>
  <c r="D586"/>
  <c r="D589"/>
  <c r="D593"/>
  <c r="D595"/>
  <c r="D596"/>
  <c r="D599"/>
  <c r="D602"/>
  <c r="D603"/>
  <c r="D604"/>
  <c r="D606"/>
  <c r="D609"/>
  <c r="D611"/>
  <c r="D612"/>
  <c r="D613"/>
  <c r="D615"/>
  <c r="D619"/>
  <c r="D621"/>
  <c r="D622"/>
  <c r="D626"/>
  <c r="D629"/>
  <c r="D417"/>
  <c r="D870" i="5"/>
  <c r="D897"/>
  <c r="D943"/>
  <c r="D948"/>
  <c r="D962"/>
  <c r="D985"/>
  <c r="D1001"/>
  <c r="D1005"/>
  <c r="D1006"/>
  <c r="D1013"/>
  <c r="D1014"/>
  <c r="D1015"/>
  <c r="D1020"/>
  <c r="D1022"/>
  <c r="D1023"/>
  <c r="D1029"/>
  <c r="D1031"/>
  <c r="D1036"/>
  <c r="D1039"/>
  <c r="D1040"/>
  <c r="D1043"/>
  <c r="D1044"/>
  <c r="D1046"/>
  <c r="D1047"/>
  <c r="D1048"/>
  <c r="D1052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B1045" i="4"/>
  <c r="D1045" s="1"/>
  <c r="G1046"/>
  <c r="G8" i="1"/>
  <c r="H12" l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<sst xmlns="http://schemas.openxmlformats.org/spreadsheetml/2006/main" count="4582" uniqueCount="1033">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</sst>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4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Cu!$A$989:$A$1248</c:f>
              <c:numCache>
                <c:formatCode>yyyy\.mm\.dd</c:formatCode>
                <c:ptCount val="26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  <c:pt idx="194">
                  <c:v>43397</c:v>
                </c:pt>
                <c:pt idx="195">
                  <c:v>43398</c:v>
                </c:pt>
                <c:pt idx="196">
                  <c:v>43399</c:v>
                </c:pt>
                <c:pt idx="197">
                  <c:v>43402</c:v>
                </c:pt>
                <c:pt idx="198">
                  <c:v>43403</c:v>
                </c:pt>
                <c:pt idx="199">
                  <c:v>43404</c:v>
                </c:pt>
                <c:pt idx="200">
                  <c:v>43405</c:v>
                </c:pt>
                <c:pt idx="201">
                  <c:v>43406</c:v>
                </c:pt>
                <c:pt idx="202">
                  <c:v>43409</c:v>
                </c:pt>
                <c:pt idx="203">
                  <c:v>43410</c:v>
                </c:pt>
                <c:pt idx="204">
                  <c:v>43411</c:v>
                </c:pt>
                <c:pt idx="205">
                  <c:v>43412</c:v>
                </c:pt>
                <c:pt idx="206">
                  <c:v>43413</c:v>
                </c:pt>
                <c:pt idx="207">
                  <c:v>43416</c:v>
                </c:pt>
                <c:pt idx="208">
                  <c:v>43417</c:v>
                </c:pt>
                <c:pt idx="209">
                  <c:v>43418</c:v>
                </c:pt>
                <c:pt idx="210">
                  <c:v>43419</c:v>
                </c:pt>
                <c:pt idx="211">
                  <c:v>43423</c:v>
                </c:pt>
                <c:pt idx="212">
                  <c:v>43424</c:v>
                </c:pt>
                <c:pt idx="213">
                  <c:v>43425</c:v>
                </c:pt>
                <c:pt idx="214">
                  <c:v>43426</c:v>
                </c:pt>
                <c:pt idx="215">
                  <c:v>43427</c:v>
                </c:pt>
                <c:pt idx="216">
                  <c:v>43430</c:v>
                </c:pt>
                <c:pt idx="217">
                  <c:v>43431</c:v>
                </c:pt>
                <c:pt idx="218">
                  <c:v>43432</c:v>
                </c:pt>
                <c:pt idx="219">
                  <c:v>43433</c:v>
                </c:pt>
                <c:pt idx="220">
                  <c:v>43434</c:v>
                </c:pt>
                <c:pt idx="221">
                  <c:v>43437</c:v>
                </c:pt>
                <c:pt idx="222">
                  <c:v>43438</c:v>
                </c:pt>
                <c:pt idx="223">
                  <c:v>43439</c:v>
                </c:pt>
                <c:pt idx="224">
                  <c:v>43440</c:v>
                </c:pt>
                <c:pt idx="225">
                  <c:v>43445</c:v>
                </c:pt>
                <c:pt idx="226">
                  <c:v>43446</c:v>
                </c:pt>
                <c:pt idx="227">
                  <c:v>43447</c:v>
                </c:pt>
                <c:pt idx="228">
                  <c:v>43448</c:v>
                </c:pt>
                <c:pt idx="229">
                  <c:v>43451</c:v>
                </c:pt>
                <c:pt idx="230">
                  <c:v>43452</c:v>
                </c:pt>
                <c:pt idx="231">
                  <c:v>43453</c:v>
                </c:pt>
                <c:pt idx="232">
                  <c:v>43454</c:v>
                </c:pt>
                <c:pt idx="233">
                  <c:v>43459</c:v>
                </c:pt>
                <c:pt idx="234">
                  <c:v>43460</c:v>
                </c:pt>
                <c:pt idx="235">
                  <c:v>43461</c:v>
                </c:pt>
                <c:pt idx="236">
                  <c:v>43462</c:v>
                </c:pt>
                <c:pt idx="237">
                  <c:v>43467</c:v>
                </c:pt>
                <c:pt idx="238">
                  <c:v>43468</c:v>
                </c:pt>
                <c:pt idx="239">
                  <c:v>43469</c:v>
                </c:pt>
                <c:pt idx="240">
                  <c:v>43472</c:v>
                </c:pt>
                <c:pt idx="241">
                  <c:v>43473</c:v>
                </c:pt>
                <c:pt idx="242">
                  <c:v>43474</c:v>
                </c:pt>
                <c:pt idx="243">
                  <c:v>43475</c:v>
                </c:pt>
                <c:pt idx="244">
                  <c:v>43480</c:v>
                </c:pt>
                <c:pt idx="245">
                  <c:v>43481</c:v>
                </c:pt>
                <c:pt idx="246">
                  <c:v>43482</c:v>
                </c:pt>
                <c:pt idx="247">
                  <c:v>43483</c:v>
                </c:pt>
                <c:pt idx="248">
                  <c:v>43486</c:v>
                </c:pt>
                <c:pt idx="249">
                  <c:v>43487</c:v>
                </c:pt>
                <c:pt idx="250">
                  <c:v>43489</c:v>
                </c:pt>
                <c:pt idx="251">
                  <c:v>43490</c:v>
                </c:pt>
                <c:pt idx="252">
                  <c:v>43493</c:v>
                </c:pt>
                <c:pt idx="253">
                  <c:v>43494</c:v>
                </c:pt>
                <c:pt idx="254">
                  <c:v>43495</c:v>
                </c:pt>
                <c:pt idx="255">
                  <c:v>43496</c:v>
                </c:pt>
                <c:pt idx="256">
                  <c:v>43497</c:v>
                </c:pt>
                <c:pt idx="257">
                  <c:v>43508</c:v>
                </c:pt>
                <c:pt idx="258">
                  <c:v>43509</c:v>
                </c:pt>
                <c:pt idx="259">
                  <c:v>43510</c:v>
                </c:pt>
              </c:numCache>
            </c:numRef>
          </c:cat>
          <c:val>
            <c:numRef>
              <c:f>Cu!$B$979:$B$1248</c:f>
              <c:numCache>
                <c:formatCode>_(* #,##0.00_);_(* \(#,##0.00\);_(* "-"??_);_(@_)</c:formatCode>
                <c:ptCount val="270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  <c:pt idx="256">
                  <c:v>7018.2705821436493</c:v>
                </c:pt>
                <c:pt idx="257">
                  <c:v>7051.2451492245409</c:v>
                </c:pt>
                <c:pt idx="258">
                  <c:v>7045.8050846834603</c:v>
                </c:pt>
                <c:pt idx="259">
                  <c:v>6987.70552075061</c:v>
                </c:pt>
                <c:pt idx="260">
                  <c:v>6947.5627584724498</c:v>
                </c:pt>
                <c:pt idx="261">
                  <c:v>6950.6389818682828</c:v>
                </c:pt>
                <c:pt idx="262">
                  <c:v>7042.8793601421903</c:v>
                </c:pt>
                <c:pt idx="263">
                  <c:v>6996.5061881921001</c:v>
                </c:pt>
                <c:pt idx="264">
                  <c:v>7055.5934409277907</c:v>
                </c:pt>
                <c:pt idx="265">
                  <c:v>7119.9974980975121</c:v>
                </c:pt>
                <c:pt idx="266">
                  <c:v>7088.527235726533</c:v>
                </c:pt>
                <c:pt idx="267">
                  <c:v>7073.0424249925945</c:v>
                </c:pt>
                <c:pt idx="268">
                  <c:v>7076.2421857561612</c:v>
                </c:pt>
                <c:pt idx="269">
                  <c:v>7082.121626586284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75143040"/>
        <c:axId val="75144576"/>
      </c:areaChart>
      <c:dateAx>
        <c:axId val="751430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44576"/>
        <c:crosses val="autoZero"/>
        <c:auto val="1"/>
        <c:lblOffset val="100"/>
        <c:baseTimeUnit val="days"/>
        <c:majorUnit val="14"/>
        <c:majorTimeUnit val="days"/>
      </c:dateAx>
      <c:valAx>
        <c:axId val="7514457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430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75368704"/>
        <c:axId val="75386880"/>
      </c:areaChart>
      <c:dateAx>
        <c:axId val="753687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38688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53868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687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19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Ag!$A$875:$A$1247</c:f>
              <c:numCache>
                <c:formatCode>yyyy\.mm\.dd</c:formatCode>
                <c:ptCount val="25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</c:numCache>
            </c:numRef>
          </c:cat>
          <c:val>
            <c:numRef>
              <c:f>Ag!$B$875:$B$1247</c:f>
              <c:numCache>
                <c:formatCode>_(* #,##0.00_);_(* \(#,##0.00\);_(* "-"??_);_(@_)</c:formatCode>
                <c:ptCount val="259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75405952"/>
        <c:axId val="75415936"/>
      </c:areaChart>
      <c:dateAx>
        <c:axId val="754059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15936"/>
        <c:crosses val="autoZero"/>
        <c:auto val="1"/>
        <c:lblOffset val="100"/>
        <c:baseTimeUnit val="days"/>
        <c:majorUnit val="7"/>
        <c:majorTimeUnit val="days"/>
      </c:dateAx>
      <c:valAx>
        <c:axId val="7541593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059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Zn!$A$760:$A$1244</c:f>
              <c:numCache>
                <c:formatCode>yyyy\.mm\.dd</c:formatCode>
                <c:ptCount val="25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</c:numCache>
            </c:numRef>
          </c:cat>
          <c:val>
            <c:numRef>
              <c:f>Zn!$B$760:$B$1244</c:f>
              <c:numCache>
                <c:formatCode>_(* #,##0.00_);_(* \(#,##0.00\);_(* "-"??_);_(@_)</c:formatCode>
                <c:ptCount val="259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75422720"/>
        <c:axId val="75449088"/>
      </c:areaChart>
      <c:dateAx>
        <c:axId val="754227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49088"/>
        <c:crosses val="autoZero"/>
        <c:auto val="1"/>
        <c:lblOffset val="100"/>
        <c:baseTimeUnit val="days"/>
      </c:dateAx>
      <c:valAx>
        <c:axId val="75449088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227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477"/>
        </c:manualLayout>
      </c:layout>
      <c:areaChart>
        <c:grouping val="standard"/>
        <c:ser>
          <c:idx val="0"/>
          <c:order val="0"/>
          <c:cat>
            <c:numRef>
              <c:f>USD_CNY!$A$910:$A$1034</c:f>
              <c:numCache>
                <c:formatCode>yyyy\.mm\.dd</c:formatCode>
                <c:ptCount val="125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</c:numCache>
            </c:numRef>
          </c:cat>
          <c:val>
            <c:numRef>
              <c:f>USD_CNY!$B$910:$B$1034</c:f>
              <c:numCache>
                <c:formatCode>_(* #,##0.00000_);_(* \(#,##0.00000\);_(* "-"??_);_(@_)</c:formatCode>
                <c:ptCount val="125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75464064"/>
        <c:axId val="75482240"/>
      </c:areaChart>
      <c:dateAx>
        <c:axId val="754640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482240"/>
        <c:crosses val="autoZero"/>
        <c:auto val="1"/>
        <c:lblOffset val="100"/>
        <c:baseTimeUnit val="days"/>
        <c:majorUnit val="7"/>
      </c:dateAx>
      <c:valAx>
        <c:axId val="75482240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640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199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79843328"/>
        <c:axId val="79844864"/>
      </c:areaChart>
      <c:catAx>
        <c:axId val="79843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44864"/>
        <c:crosses val="autoZero"/>
        <c:auto val="1"/>
        <c:lblAlgn val="ctr"/>
        <c:lblOffset val="100"/>
      </c:catAx>
      <c:valAx>
        <c:axId val="798448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433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278"/>
        </c:manualLayout>
      </c:layout>
      <c:areaChart>
        <c:grouping val="standard"/>
        <c:ser>
          <c:idx val="0"/>
          <c:order val="0"/>
          <c:cat>
            <c:numRef>
              <c:f>Pb!$A$759:$A$1246</c:f>
              <c:numCache>
                <c:formatCode>yyyy\.mm\.dd</c:formatCode>
                <c:ptCount val="25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</c:numCache>
            </c:numRef>
          </c:cat>
          <c:val>
            <c:numRef>
              <c:f>Pb!$B$759:$B$1246</c:f>
              <c:numCache>
                <c:formatCode>_(* #,##0.00_);_(* \(#,##0.00\);_(* "-"??_);_(@_)</c:formatCode>
                <c:ptCount val="259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79872384"/>
        <c:axId val="79873920"/>
      </c:areaChart>
      <c:dateAx>
        <c:axId val="798723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87392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987392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723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79926784"/>
        <c:axId val="79928320"/>
      </c:lineChart>
      <c:dateAx>
        <c:axId val="7992678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928320"/>
        <c:crosses val="autoZero"/>
        <c:auto val="1"/>
        <c:lblOffset val="100"/>
        <c:baseTimeUnit val="days"/>
      </c:dateAx>
      <c:valAx>
        <c:axId val="7992832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92678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79952896"/>
        <c:axId val="79897344"/>
      </c:lineChart>
      <c:dateAx>
        <c:axId val="79952896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97344"/>
        <c:crosses val="autoZero"/>
        <c:auto val="1"/>
        <c:lblOffset val="100"/>
        <c:baseTimeUnit val="days"/>
      </c:dateAx>
      <c:valAx>
        <c:axId val="7989734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952896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188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Ni!$A$6:$A$791</c:f>
              <c:numCache>
                <c:formatCode>yyyy\.mm\.dd</c:formatCode>
                <c:ptCount val="237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</c:numCache>
            </c:numRef>
          </c:cat>
          <c:val>
            <c:numRef>
              <c:f>Ni!$B$6:$B$791</c:f>
              <c:numCache>
                <c:formatCode>_(* #,##0.00_);_(* \(#,##0.00\);_(* "-"??_);_(@_)</c:formatCode>
                <c:ptCount val="237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80261120"/>
        <c:axId val="80262656"/>
      </c:areaChart>
      <c:dateAx>
        <c:axId val="802611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262656"/>
        <c:crosses val="autoZero"/>
        <c:auto val="1"/>
        <c:lblOffset val="100"/>
        <c:baseTimeUnit val="days"/>
      </c:dateAx>
      <c:valAx>
        <c:axId val="80262656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261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1"/>
          <c:h val="0.69927783655259335"/>
        </c:manualLayout>
      </c:layout>
      <c:areaChart>
        <c:grouping val="standard"/>
        <c:ser>
          <c:idx val="0"/>
          <c:order val="0"/>
          <c:cat>
            <c:numRef>
              <c:f>Coke!$A$6:$A$115</c:f>
              <c:numCache>
                <c:formatCode>yyyy\.mm\.dd</c:formatCode>
                <c:ptCount val="110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</c:numCache>
            </c:numRef>
          </c:cat>
          <c:val>
            <c:numRef>
              <c:f>Coke!$B$6:$B$115</c:f>
              <c:numCache>
                <c:formatCode>0.00</c:formatCode>
                <c:ptCount val="110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80351616"/>
        <c:axId val="80353152"/>
      </c:areaChart>
      <c:dateAx>
        <c:axId val="803516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353152"/>
        <c:crosses val="autoZero"/>
        <c:auto val="1"/>
        <c:lblOffset val="100"/>
        <c:baseTimeUnit val="days"/>
      </c:dateAx>
      <c:valAx>
        <c:axId val="80353152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3516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654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Steel!$A$6:$A$114</c:f>
              <c:numCache>
                <c:formatCode>yyyy\.mm\.dd</c:formatCode>
                <c:ptCount val="109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</c:numCache>
            </c:numRef>
          </c:cat>
          <c:val>
            <c:numRef>
              <c:f>Steel!$B$6:$B$114</c:f>
              <c:numCache>
                <c:formatCode>0.00</c:formatCode>
                <c:ptCount val="109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80397056"/>
        <c:axId val="80398592"/>
      </c:areaChart>
      <c:dateAx>
        <c:axId val="803970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398592"/>
        <c:crosses val="autoZero"/>
        <c:auto val="1"/>
        <c:lblOffset val="100"/>
        <c:baseTimeUnit val="days"/>
      </c:dateAx>
      <c:valAx>
        <c:axId val="80398592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3970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Cu!$A$1167:$A$1183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Cu!$B$1167:$B$1183</c:f>
              <c:numCache>
                <c:formatCode>_(* #,##0.00_);_(* \(#,##0.00\);_(* "-"??_);_(@_)</c:formatCode>
                <c:ptCount val="17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80328192"/>
        <c:axId val="80329728"/>
      </c:areaChart>
      <c:dateAx>
        <c:axId val="803281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0329728"/>
        <c:crosses val="autoZero"/>
        <c:auto val="1"/>
        <c:lblOffset val="100"/>
        <c:baseTimeUnit val="days"/>
      </c:dateAx>
      <c:valAx>
        <c:axId val="8032972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3281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278"/>
        </c:manualLayout>
      </c:layout>
      <c:areaChart>
        <c:grouping val="standard"/>
        <c:ser>
          <c:idx val="0"/>
          <c:order val="0"/>
          <c:cat>
            <c:numRef>
              <c:f>Pb!$A$1165:$A$1181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Pb!$B$1165:$B$1181</c:f>
              <c:numCache>
                <c:formatCode>_(* #,##0.00_);_(* \(#,##0.00\);_(* "-"??_);_(@_)</c:formatCode>
                <c:ptCount val="17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74463104"/>
        <c:axId val="74464640"/>
      </c:areaChart>
      <c:dateAx>
        <c:axId val="744631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6464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446464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631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1713024"/>
        <c:axId val="81714560"/>
      </c:areaChart>
      <c:dateAx>
        <c:axId val="81713024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1714560"/>
        <c:crosses val="autoZero"/>
        <c:auto val="1"/>
        <c:lblOffset val="100"/>
        <c:baseTimeUnit val="days"/>
      </c:dateAx>
      <c:valAx>
        <c:axId val="81714560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713024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5963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1865344"/>
        <c:axId val="81883520"/>
      </c:areaChart>
      <c:dateAx>
        <c:axId val="8186534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883520"/>
        <c:crosses val="autoZero"/>
        <c:auto val="1"/>
        <c:lblOffset val="100"/>
        <c:baseTimeUnit val="days"/>
      </c:dateAx>
      <c:valAx>
        <c:axId val="8188352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865344"/>
        <c:crosses val="autoZero"/>
        <c:crossBetween val="midCat"/>
      </c:valAx>
    </c:plotArea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1915264"/>
        <c:axId val="81917056"/>
      </c:areaChart>
      <c:dateAx>
        <c:axId val="8191526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917056"/>
        <c:crosses val="autoZero"/>
        <c:auto val="1"/>
        <c:lblOffset val="100"/>
        <c:baseTimeUnit val="days"/>
      </c:dateAx>
      <c:valAx>
        <c:axId val="8191705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915264"/>
        <c:crosses val="autoZero"/>
        <c:crossBetween val="midCat"/>
      </c:valAx>
    </c:plotArea>
    <c:plotVisOnly val="1"/>
    <c:dispBlanksAs val="zero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2367616"/>
        <c:axId val="82369152"/>
      </c:areaChart>
      <c:dateAx>
        <c:axId val="8236761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369152"/>
        <c:crosses val="autoZero"/>
        <c:auto val="1"/>
        <c:lblOffset val="100"/>
        <c:baseTimeUnit val="days"/>
      </c:dateAx>
      <c:valAx>
        <c:axId val="82369152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367616"/>
        <c:crosses val="autoZero"/>
        <c:crossBetween val="midCat"/>
      </c:valAx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2270080"/>
        <c:axId val="82271616"/>
      </c:lineChart>
      <c:dateAx>
        <c:axId val="8227008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271616"/>
        <c:crosses val="autoZero"/>
        <c:auto val="1"/>
        <c:lblOffset val="100"/>
        <c:baseTimeUnit val="days"/>
      </c:dateAx>
      <c:valAx>
        <c:axId val="8227161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270080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2292096"/>
        <c:axId val="82384000"/>
      </c:areaChart>
      <c:dateAx>
        <c:axId val="8229209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384000"/>
        <c:crosses val="autoZero"/>
        <c:auto val="1"/>
        <c:lblOffset val="100"/>
        <c:baseTimeUnit val="days"/>
      </c:dateAx>
      <c:valAx>
        <c:axId val="8238400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292096"/>
        <c:crosses val="autoZero"/>
        <c:crossBetween val="midCat"/>
      </c:valAx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2416000"/>
        <c:axId val="82417536"/>
      </c:areaChart>
      <c:dateAx>
        <c:axId val="8241600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417536"/>
        <c:crosses val="autoZero"/>
        <c:auto val="1"/>
        <c:lblOffset val="100"/>
        <c:baseTimeUnit val="days"/>
      </c:dateAx>
      <c:valAx>
        <c:axId val="82417536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416000"/>
        <c:crosses val="autoZero"/>
        <c:crossBetween val="midCat"/>
      </c:valAx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82441344"/>
        <c:axId val="82442880"/>
      </c:barChart>
      <c:dateAx>
        <c:axId val="8244134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442880"/>
        <c:crosses val="autoZero"/>
        <c:auto val="1"/>
        <c:lblOffset val="100"/>
        <c:baseTimeUnit val="days"/>
      </c:dateAx>
      <c:valAx>
        <c:axId val="8244288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441344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84199680"/>
        <c:axId val="83038208"/>
      </c:areaChart>
      <c:dateAx>
        <c:axId val="8419968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83038208"/>
        <c:crosses val="autoZero"/>
        <c:auto val="1"/>
        <c:lblOffset val="100"/>
        <c:baseTimeUnit val="days"/>
      </c:dateAx>
      <c:valAx>
        <c:axId val="83038208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199680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83053568"/>
        <c:axId val="83059456"/>
      </c:areaChart>
      <c:dateAx>
        <c:axId val="830535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059456"/>
        <c:crosses val="autoZero"/>
        <c:auto val="1"/>
        <c:lblOffset val="100"/>
        <c:baseTimeUnit val="days"/>
      </c:dateAx>
      <c:valAx>
        <c:axId val="83059456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053568"/>
        <c:crosses val="autoZero"/>
        <c:crossBetween val="midCat"/>
      </c:valAx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83084800"/>
        <c:axId val="83086336"/>
      </c:lineChart>
      <c:catAx>
        <c:axId val="830848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086336"/>
        <c:crosses val="autoZero"/>
        <c:auto val="1"/>
        <c:lblAlgn val="ctr"/>
        <c:lblOffset val="100"/>
      </c:catAx>
      <c:valAx>
        <c:axId val="83086336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084800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84379904"/>
        <c:axId val="84381696"/>
      </c:lineChart>
      <c:dateAx>
        <c:axId val="8437990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81696"/>
        <c:crosses val="autoZero"/>
        <c:auto val="1"/>
        <c:lblOffset val="100"/>
        <c:baseTimeUnit val="days"/>
      </c:dateAx>
      <c:valAx>
        <c:axId val="843816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79904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84389248"/>
        <c:axId val="85644416"/>
      </c:areaChart>
      <c:dateAx>
        <c:axId val="843892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644416"/>
        <c:crosses val="autoZero"/>
        <c:auto val="1"/>
        <c:lblOffset val="100"/>
        <c:baseTimeUnit val="days"/>
      </c:dateAx>
      <c:valAx>
        <c:axId val="85644416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89248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86983040"/>
        <c:axId val="86984576"/>
      </c:areaChart>
      <c:dateAx>
        <c:axId val="8698304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6984576"/>
        <c:crosses val="autoZero"/>
        <c:auto val="1"/>
        <c:lblOffset val="100"/>
        <c:baseTimeUnit val="days"/>
      </c:dateAx>
      <c:valAx>
        <c:axId val="8698457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983040"/>
        <c:crosses val="autoZero"/>
        <c:crossBetween val="midCat"/>
      </c:valAx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87020672"/>
        <c:axId val="87022208"/>
      </c:lineChart>
      <c:dateAx>
        <c:axId val="8702067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022208"/>
        <c:crosses val="autoZero"/>
        <c:auto val="1"/>
        <c:lblOffset val="100"/>
        <c:baseTimeUnit val="days"/>
      </c:dateAx>
      <c:valAx>
        <c:axId val="8702220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020672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85491072"/>
        <c:axId val="87032960"/>
      </c:areaChart>
      <c:dateAx>
        <c:axId val="85491072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87032960"/>
        <c:crosses val="autoZero"/>
        <c:auto val="1"/>
        <c:lblOffset val="100"/>
        <c:baseTimeUnit val="days"/>
      </c:dateAx>
      <c:valAx>
        <c:axId val="8703296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491072"/>
        <c:crosses val="autoZero"/>
        <c:crossBetween val="midCat"/>
      </c:valAx>
    </c:plotArea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87139840"/>
        <c:axId val="87141376"/>
      </c:areaChart>
      <c:dateAx>
        <c:axId val="8713984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7141376"/>
        <c:crosses val="autoZero"/>
        <c:auto val="1"/>
        <c:lblOffset val="100"/>
        <c:baseTimeUnit val="days"/>
      </c:dateAx>
      <c:valAx>
        <c:axId val="8714137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139840"/>
        <c:crosses val="autoZero"/>
        <c:crossBetween val="midCat"/>
      </c:valAx>
    </c:plotArea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87156992"/>
        <c:axId val="88612864"/>
      </c:lineChart>
      <c:dateAx>
        <c:axId val="8715699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612864"/>
        <c:crosses val="autoZero"/>
        <c:auto val="1"/>
        <c:lblOffset val="100"/>
        <c:baseTimeUnit val="days"/>
      </c:dateAx>
      <c:valAx>
        <c:axId val="8861286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1569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89919872"/>
        <c:axId val="89921408"/>
      </c:areaChart>
      <c:dateAx>
        <c:axId val="8991987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921408"/>
        <c:crosses val="autoZero"/>
        <c:auto val="1"/>
        <c:lblOffset val="100"/>
        <c:baseTimeUnit val="days"/>
      </c:dateAx>
      <c:valAx>
        <c:axId val="89921408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19872"/>
        <c:crosses val="autoZero"/>
        <c:crossBetween val="midCat"/>
        <c:minorUnit val="1.0000000000000047E-4"/>
      </c:valAx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84293120"/>
        <c:axId val="84294656"/>
      </c:areaChart>
      <c:dateAx>
        <c:axId val="8429312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294656"/>
        <c:crosses val="autoZero"/>
        <c:auto val="1"/>
        <c:lblOffset val="100"/>
        <c:baseTimeUnit val="days"/>
      </c:dateAx>
      <c:valAx>
        <c:axId val="84294656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293120"/>
        <c:crosses val="autoZero"/>
        <c:crossBetween val="midCat"/>
      </c:valAx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89934464"/>
        <c:axId val="89944448"/>
      </c:areaChart>
      <c:dateAx>
        <c:axId val="899344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944448"/>
        <c:crosses val="autoZero"/>
        <c:auto val="1"/>
        <c:lblOffset val="100"/>
        <c:baseTimeUnit val="days"/>
      </c:dateAx>
      <c:valAx>
        <c:axId val="89944448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34464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K8" sqref="K8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85" t="s">
        <v>1018</v>
      </c>
      <c r="B1" s="385"/>
      <c r="C1" s="385"/>
      <c r="D1" s="385"/>
      <c r="E1" s="385"/>
      <c r="F1" s="385"/>
      <c r="G1" s="385"/>
      <c r="H1" s="385"/>
      <c r="I1" s="385"/>
      <c r="J1" s="157"/>
      <c r="K1" s="338"/>
      <c r="L1" s="197"/>
      <c r="M1" s="158"/>
    </row>
    <row r="2" spans="1:13">
      <c r="A2" s="386" t="s">
        <v>21</v>
      </c>
      <c r="B2" s="386"/>
      <c r="C2" s="386"/>
      <c r="D2" s="386"/>
      <c r="E2" s="181">
        <v>43511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48010</v>
      </c>
      <c r="E5" s="328">
        <f>+IF(ISERROR(VLOOKUP($E$2,Cu!$A$5:$H$1642,7,0)),0,VLOOKUP($E$2,Cu!$A$5:$H$1642,7,0))</f>
        <v>10</v>
      </c>
      <c r="F5" s="327" t="s">
        <v>3</v>
      </c>
      <c r="G5" s="326">
        <f>+IF(ISERROR(VLOOKUP($E$2,Cu!$A$5:$H$1642,2,0)),0,VLOOKUP($E$2,Cu!$A$5:$H$1642,2,0))</f>
        <v>7075.0789517506428</v>
      </c>
      <c r="H5" s="326">
        <f>+IF(ISERROR(VLOOKUP($E$2,Cu!$A$5:$H$1642,4,0)),0,VLOOKUP($E$2,Cu!$A$5:$H$1642,4,0))</f>
        <v>6047.0760271373019</v>
      </c>
      <c r="I5" s="326">
        <f>+IF(ISERROR(VLOOKUP($E$2,Cu!$A$5:$H$1999,5,0)),0,VLOOKUP($E$2,Cu!$A$5:$H$1999,5,0))</f>
        <v>6178.5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16800</v>
      </c>
      <c r="E6" s="328">
        <f>+IF(ISERROR(VLOOKUP($E$2,Pb!$A$5:$H$1987,7,0)),0,VLOOKUP($E$2,Pb!$A$5:$H$1987,7,0))</f>
        <v>50</v>
      </c>
      <c r="F6" s="327" t="s">
        <v>3</v>
      </c>
      <c r="G6" s="326">
        <f>+IF(ISERROR(VLOOKUP($E$2,Pb!$A$5:$H$1987,2,0)),0,VLOOKUP($E$2,Pb!$A$5:$H$1987,2,0))</f>
        <v>2475.7618493941013</v>
      </c>
      <c r="H6" s="326">
        <f>+IF(ISERROR(VLOOKUP($E$2,Pb!$A$5:$H$1987,4,0)),0,VLOOKUP($E$2,Pb!$A$5:$H$1987,4,0))</f>
        <v>2116.0357687129072</v>
      </c>
      <c r="I6" s="326">
        <f>+IF(ISERROR(VLOOKUP($E$2,Pb!$A$5:$H$1987,5,0)),0,VLOOKUP($E$2,Pb!$A$5:$H$1987,5,0))</f>
        <v>2033.5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3666</v>
      </c>
      <c r="E7" s="328">
        <f>+IF(ISERROR(VLOOKUP($E$2,Ag!$A$5:$H$1987,7,0)),0,VLOOKUP($E$2,Ag!$A$5:$H$1987,7,0))</f>
        <v>-10</v>
      </c>
      <c r="F7" s="327" t="s">
        <v>6</v>
      </c>
      <c r="G7" s="326">
        <f>+IF(ISERROR(VLOOKUP($E$2,Ag!$A$5:$H$1518,2,0)),0,VLOOKUP($E$2,Ag!$A$5:$H$1518,2,0))</f>
        <v>540.24660356421282</v>
      </c>
      <c r="H7" s="326">
        <f>+IF(ISERROR(VLOOKUP($E$2,Ag!$A$5:$H$1518,4,0)),0,VLOOKUP($E$2,Ag!$A$5:$H$1518,4,0))</f>
        <v>461.74923381556653</v>
      </c>
      <c r="I7" s="326">
        <f>+IF(ISERROR(VLOOKUP($E$2,Ag!$A$5:$H$1518,5,0)),0,VLOOKUP($E$2,Ag!$A$5:$H$1518,5,0))</f>
        <v>501.23500000000001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21390</v>
      </c>
      <c r="E8" s="328">
        <f>+IF(ISERROR(VLOOKUP($E$2,Zn!$A$5:$H$2995,7,0)),0,VLOOKUP($E$2,Zn!$A$5:$H$2995,7,0))</f>
        <v>-150</v>
      </c>
      <c r="F8" s="327" t="s">
        <v>3</v>
      </c>
      <c r="G8" s="326">
        <f>+IF(ISERROR(VLOOKUP($E$2,Zn!$A$5:$H$2995,2,0)),0,VLOOKUP($E$2,Zn!$A$5:$H$2995,2,0))</f>
        <v>3152.1753546749896</v>
      </c>
      <c r="H8" s="326">
        <f>+IF(ISERROR(VLOOKUP($E$2,Zn!$A$5:$H$2995,4,0)),0,VLOOKUP($E$2,Zn!$A$5:$H$2995,4,0))</f>
        <v>2694.1669698076835</v>
      </c>
      <c r="I8" s="326">
        <f>+IF(ISERROR(VLOOKUP($E$2,Zn!$A$5:$H$2995,5,0)),0,VLOOKUP($E$2,Zn!$A$5:$H$2995,5,0))</f>
        <v>2635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97750</v>
      </c>
      <c r="E9" s="328">
        <f>+IF(ISERROR(VLOOKUP($E$2,Ni!$A$6:$H$2997,7,0)),0,VLOOKUP($E$2,Ni!$A$6:$H$2997,7,0))</f>
        <v>-1450</v>
      </c>
      <c r="F9" s="327" t="s">
        <v>3</v>
      </c>
      <c r="G9" s="326">
        <f>+IF(ISERROR(VLOOKUP($E$2,Ni!$A$6:$H$2997,2,0)),0,VLOOKUP($E$2,Ni!$A$6:$H$2997,2,0))</f>
        <v>14405.10242727818</v>
      </c>
      <c r="H9" s="326">
        <f>+IF(ISERROR(VLOOKUP($E$2,Ni!$A$6:$H$2997,4,0)),0,VLOOKUP($E$2,Ni!$A$6:$H$2997,4,0))</f>
        <v>12312.053356648017</v>
      </c>
      <c r="I9" s="326">
        <f>+IF(ISERROR(VLOOKUP($E$2,Ni!$A$6:$H$2997,5,0)),0,VLOOKUP($E$2,Ni!$A$6:$H$2997,5,0))</f>
        <v>12345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2054.5</v>
      </c>
      <c r="E10" s="328">
        <f>+IF(ISERROR(VLOOKUP($E$2,Coke!$A$6:$H$2997,7,0)),0,VLOOKUP($E$2,Coke!$A$6:$H$2997,7,0))</f>
        <v>-30.5</v>
      </c>
      <c r="F10" s="327" t="s">
        <v>3</v>
      </c>
      <c r="G10" s="326">
        <f>+IF(ISERROR(VLOOKUP($E$2,Coke!$A$6:$H$2997,2,0)),0,VLOOKUP($E$2,Coke!$A$6:$H$2997,2,0))</f>
        <v>302.76504283215365</v>
      </c>
      <c r="H10" s="326">
        <f>+IF(ISERROR(VLOOKUP($E$2,Coke!$A$6:$H$2997,4,0)),0,VLOOKUP($E$2,Coke!$A$6:$H$2997,4,0))</f>
        <v>258.7735408821826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3915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576.94093097487541</v>
      </c>
      <c r="H11" s="326">
        <f>+IF(ISERROR(VLOOKUP($E$2,Steel!$A$6:$H$2997,4,0)),0,VLOOKUP($E$2,Steel!$A$6:$H$2997,4,0))</f>
        <v>493.11190681613289</v>
      </c>
      <c r="I11" s="355">
        <f>+IF(ISERROR(VLOOKUP($E$2,Steel!$A$6:$H$2997,5,0)),0,VLOOKUP($E$2,Steel!$A$6:$H$2997,5,0))</f>
        <v>480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43511</v>
      </c>
      <c r="C15" s="182" t="s">
        <v>1002</v>
      </c>
      <c r="D15" s="192">
        <f>+IF(ISERROR(VLOOKUP($E$2,'CNY-VND'!$A$4:$B$500,2,0)),0,VLOOKUP($E$2,'CNY-VND'!$A$4:$B$500,2,0))</f>
        <v>3453</v>
      </c>
      <c r="E15" s="387" t="s">
        <v>1000</v>
      </c>
      <c r="F15" s="387"/>
      <c r="G15" s="387"/>
      <c r="H15" s="387"/>
      <c r="I15" s="387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87" t="s">
        <v>1003</v>
      </c>
      <c r="F16" s="387"/>
      <c r="G16" s="387"/>
      <c r="H16" s="387"/>
      <c r="I16" s="387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6.7857900000000004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88" t="s">
        <v>17</v>
      </c>
      <c r="B18" s="388"/>
      <c r="C18" s="388"/>
      <c r="D18" s="388"/>
      <c r="E18" s="388"/>
      <c r="F18" s="388"/>
      <c r="G18" s="388"/>
      <c r="H18" s="388"/>
      <c r="I18" s="388"/>
    </row>
    <row r="19" spans="1:12" ht="15.75" customHeight="1">
      <c r="A19" s="382" t="s">
        <v>656</v>
      </c>
      <c r="B19" s="383"/>
      <c r="C19" s="382" t="s">
        <v>18</v>
      </c>
      <c r="D19" s="384"/>
      <c r="E19" s="384"/>
      <c r="F19" s="384"/>
      <c r="G19" s="384"/>
      <c r="H19" s="384"/>
      <c r="I19" s="384"/>
    </row>
    <row r="34" spans="1:12" ht="15" customHeight="1">
      <c r="A34" s="389" t="s">
        <v>657</v>
      </c>
      <c r="B34" s="389"/>
      <c r="C34" s="390" t="s">
        <v>4</v>
      </c>
      <c r="D34" s="390"/>
      <c r="E34" s="390"/>
      <c r="F34" s="390"/>
      <c r="G34" s="390"/>
      <c r="H34" s="390"/>
      <c r="I34" s="390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89" t="s">
        <v>705</v>
      </c>
      <c r="B49" s="389"/>
      <c r="C49" s="390" t="s">
        <v>706</v>
      </c>
      <c r="D49" s="390"/>
      <c r="E49" s="390"/>
      <c r="F49" s="390"/>
      <c r="G49" s="390"/>
      <c r="H49" s="390"/>
      <c r="I49" s="390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89" t="s">
        <v>721</v>
      </c>
      <c r="B67" s="389"/>
      <c r="C67" s="390" t="s">
        <v>722</v>
      </c>
      <c r="D67" s="390"/>
      <c r="E67" s="390"/>
      <c r="F67" s="390"/>
      <c r="G67" s="390"/>
      <c r="H67" s="390"/>
      <c r="I67" s="390"/>
    </row>
    <row r="82" spans="1:9">
      <c r="A82" s="389" t="s">
        <v>759</v>
      </c>
      <c r="B82" s="389"/>
      <c r="C82" s="390" t="s">
        <v>760</v>
      </c>
      <c r="D82" s="390"/>
      <c r="E82" s="390"/>
      <c r="F82" s="390"/>
      <c r="G82" s="390"/>
      <c r="H82" s="390"/>
      <c r="I82" s="390"/>
    </row>
    <row r="100" spans="1:9">
      <c r="A100" s="391" t="s">
        <v>1028</v>
      </c>
      <c r="B100" s="391"/>
      <c r="C100" s="391"/>
      <c r="D100" s="391"/>
      <c r="E100" s="391"/>
      <c r="F100" s="391"/>
      <c r="G100" s="391"/>
      <c r="H100" s="391"/>
      <c r="I100" s="391"/>
    </row>
    <row r="115" spans="1:9">
      <c r="A115" s="391" t="s">
        <v>1029</v>
      </c>
      <c r="B115" s="391"/>
      <c r="C115" s="391"/>
      <c r="D115" s="391"/>
      <c r="E115" s="391"/>
      <c r="F115" s="391"/>
      <c r="G115" s="391"/>
      <c r="H115" s="391"/>
      <c r="I115" s="391"/>
    </row>
    <row r="128" spans="1:9">
      <c r="A128" s="391" t="s">
        <v>1005</v>
      </c>
      <c r="B128" s="391"/>
      <c r="C128" s="391"/>
      <c r="D128" s="391"/>
      <c r="E128" s="391"/>
      <c r="F128" s="391"/>
      <c r="G128" s="391"/>
      <c r="H128" s="391"/>
      <c r="I128" s="391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41" activePane="bottomLeft" state="frozen"/>
      <selection pane="bottomLeft" activeCell="D1252" sqref="D1252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393" t="s">
        <v>750</v>
      </c>
      <c r="C3" s="394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6178.5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1" si="33">+IF(F1188=0,"",C1188/F1188)</f>
        <v>7047.9524779751482</v>
      </c>
      <c r="C1188" s="267">
        <v>49120</v>
      </c>
      <c r="D1188" s="47">
        <f t="shared" ref="D1188:D1249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49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 t="shared" si="33"/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/>
      <c r="B1250" s="47" t="str">
        <f t="shared" si="33"/>
        <v/>
      </c>
      <c r="C1250" s="343"/>
      <c r="D1250" s="47"/>
      <c r="E1250" s="267"/>
      <c r="F1250" s="170"/>
      <c r="G1250" s="162"/>
    </row>
    <row r="1251" spans="1:7">
      <c r="A1251" s="225"/>
      <c r="B1251" s="47" t="str">
        <f t="shared" si="33"/>
        <v/>
      </c>
      <c r="C1251" s="343"/>
      <c r="D1251" s="47"/>
      <c r="E1251" s="267"/>
      <c r="F1251" s="170"/>
      <c r="G1251" s="162"/>
    </row>
    <row r="1252" spans="1:7">
      <c r="A1252" s="225"/>
      <c r="B1252" s="47" t="str">
        <f t="shared" ref="B1252:B1254" si="55">+IF(F1252=0,"",C1252/F1252)</f>
        <v/>
      </c>
      <c r="C1252" s="343"/>
      <c r="D1252" s="47"/>
      <c r="E1252" s="267"/>
      <c r="F1252" s="170"/>
      <c r="G1252" s="162"/>
    </row>
    <row r="1253" spans="1:7">
      <c r="A1253" s="225"/>
      <c r="B1253" s="47" t="str">
        <f t="shared" si="55"/>
        <v/>
      </c>
      <c r="C1253" s="343"/>
      <c r="D1253" s="47"/>
      <c r="E1253" s="267"/>
      <c r="F1253" s="170"/>
      <c r="G1253" s="162"/>
    </row>
    <row r="1254" spans="1:7">
      <c r="A1254" s="225"/>
      <c r="B1254" s="47" t="str">
        <f t="shared" si="55"/>
        <v/>
      </c>
      <c r="C1254" s="343"/>
      <c r="D1254" s="47"/>
      <c r="E1254" s="267"/>
      <c r="F1254" s="47"/>
    </row>
    <row r="1255" spans="1:7">
      <c r="A1255" s="46"/>
      <c r="B1255" s="47"/>
      <c r="C1255" s="267"/>
      <c r="D1255" s="47"/>
      <c r="E1255" s="267"/>
      <c r="F1255" s="47"/>
    </row>
    <row r="1256" spans="1:7">
      <c r="A1256" s="46"/>
      <c r="B1256" s="47"/>
      <c r="C1256" s="267"/>
      <c r="D1256" s="47"/>
      <c r="E1256" s="267"/>
      <c r="F1256" s="47"/>
    </row>
    <row r="1257" spans="1:7">
      <c r="A1257" s="46"/>
      <c r="B1257" s="47"/>
      <c r="C1257" s="267"/>
      <c r="D1257" s="47"/>
      <c r="E1257" s="267"/>
      <c r="F1257" s="47"/>
    </row>
    <row r="1258" spans="1:7">
      <c r="A1258" s="46"/>
      <c r="B1258" s="47"/>
      <c r="C1258" s="267"/>
      <c r="D1258" s="47"/>
      <c r="E1258" s="267"/>
      <c r="F1258" s="47"/>
    </row>
    <row r="1259" spans="1:7">
      <c r="A1259" s="46"/>
      <c r="B1259" s="47"/>
      <c r="C1259" s="267"/>
      <c r="D1259" s="47"/>
      <c r="E1259" s="267"/>
      <c r="F1259" s="47"/>
    </row>
    <row r="1260" spans="1:7">
      <c r="A1260" s="46"/>
      <c r="B1260" s="47"/>
      <c r="C1260" s="267"/>
      <c r="D1260" s="47"/>
      <c r="E1260" s="267"/>
      <c r="F1260" s="47"/>
    </row>
    <row r="1261" spans="1:7">
      <c r="A1261" s="46"/>
      <c r="B1261" s="47"/>
      <c r="C1261" s="267"/>
      <c r="D1261" s="47"/>
      <c r="E1261" s="267"/>
      <c r="F1261" s="47"/>
    </row>
    <row r="1262" spans="1:7">
      <c r="A1262" s="46"/>
      <c r="B1262" s="47"/>
      <c r="C1262" s="267"/>
      <c r="D1262" s="47"/>
      <c r="E1262" s="267"/>
      <c r="F1262" s="47"/>
    </row>
    <row r="1263" spans="1:7">
      <c r="A1263" s="46"/>
      <c r="B1263" s="47"/>
      <c r="C1263" s="267"/>
      <c r="D1263" s="47"/>
      <c r="E1263" s="267"/>
      <c r="F1263" s="47"/>
    </row>
    <row r="1264" spans="1:7">
      <c r="A1264" s="46"/>
      <c r="B1264" s="47"/>
      <c r="C1264" s="267"/>
      <c r="D1264" s="47"/>
      <c r="E1264" s="267"/>
      <c r="F1264" s="47"/>
    </row>
    <row r="1265" spans="1:6">
      <c r="A1265" s="46"/>
      <c r="B1265" s="47"/>
      <c r="C1265" s="267"/>
      <c r="D1265" s="47"/>
      <c r="E1265" s="267"/>
      <c r="F1265" s="47"/>
    </row>
    <row r="1266" spans="1:6">
      <c r="A1266" s="46"/>
      <c r="B1266" s="47"/>
      <c r="C1266" s="267"/>
      <c r="D1266" s="47"/>
      <c r="E1266" s="267"/>
      <c r="F1266" s="47"/>
    </row>
    <row r="1267" spans="1:6">
      <c r="A1267" s="46"/>
      <c r="B1267" s="47"/>
      <c r="C1267" s="267"/>
      <c r="D1267" s="47"/>
      <c r="E1267" s="267"/>
      <c r="F1267" s="47"/>
    </row>
    <row r="1268" spans="1:6">
      <c r="A1268" s="46"/>
      <c r="B1268" s="47"/>
      <c r="C1268" s="267"/>
      <c r="D1268" s="47"/>
      <c r="E1268" s="267"/>
      <c r="F1268" s="47"/>
    </row>
    <row r="1269" spans="1:6">
      <c r="A1269" s="46"/>
      <c r="B1269" s="47"/>
      <c r="C1269" s="267"/>
      <c r="D1269" s="47"/>
      <c r="E1269" s="267"/>
      <c r="F1269" s="47"/>
    </row>
    <row r="1270" spans="1:6">
      <c r="A1270" s="46"/>
      <c r="B1270" s="47"/>
      <c r="C1270" s="267"/>
      <c r="D1270" s="47"/>
      <c r="E1270" s="267"/>
      <c r="F1270" s="47"/>
    </row>
    <row r="1271" spans="1:6">
      <c r="A1271" s="46"/>
      <c r="B1271" s="47"/>
      <c r="C1271" s="267"/>
      <c r="D1271" s="47"/>
      <c r="E1271" s="267"/>
      <c r="F1271" s="47"/>
    </row>
    <row r="1272" spans="1:6">
      <c r="A1272" s="46"/>
      <c r="B1272" s="47"/>
      <c r="C1272" s="267"/>
      <c r="D1272" s="47"/>
      <c r="E1272" s="267"/>
      <c r="F1272" s="47"/>
    </row>
    <row r="1273" spans="1:6">
      <c r="A1273" s="46"/>
      <c r="B1273" s="47"/>
      <c r="C1273" s="267"/>
      <c r="D1273" s="47"/>
      <c r="E1273" s="267"/>
      <c r="F1273" s="47"/>
    </row>
    <row r="1274" spans="1:6">
      <c r="A1274" s="46"/>
      <c r="B1274" s="47"/>
      <c r="C1274" s="267"/>
      <c r="D1274" s="47"/>
      <c r="E1274" s="267"/>
      <c r="F1274" s="47"/>
    </row>
    <row r="1275" spans="1:6">
      <c r="A1275" s="46"/>
      <c r="B1275" s="47"/>
      <c r="C1275" s="267"/>
      <c r="D1275" s="47"/>
      <c r="E1275" s="267"/>
      <c r="F1275" s="47"/>
    </row>
    <row r="1276" spans="1:6">
      <c r="A1276" s="46"/>
      <c r="B1276" s="47"/>
      <c r="C1276" s="267"/>
      <c r="D1276" s="47"/>
      <c r="E1276" s="267"/>
      <c r="F1276" s="47"/>
    </row>
    <row r="1277" spans="1:6">
      <c r="A1277" s="46"/>
      <c r="B1277" s="47"/>
      <c r="C1277" s="267"/>
      <c r="D1277" s="47"/>
      <c r="E1277" s="267"/>
      <c r="F1277" s="47"/>
    </row>
    <row r="1278" spans="1:6">
      <c r="A1278" s="46"/>
      <c r="B1278" s="47"/>
      <c r="C1278" s="267"/>
      <c r="D1278" s="47"/>
      <c r="E1278" s="267"/>
      <c r="F1278" s="47"/>
    </row>
    <row r="1279" spans="1:6">
      <c r="A1279" s="46"/>
      <c r="B1279" s="47"/>
      <c r="C1279" s="267"/>
      <c r="D1279" s="47"/>
      <c r="E1279" s="267"/>
      <c r="F1279" s="47"/>
    </row>
    <row r="1280" spans="1:6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40" activePane="bottomLeft" state="frozen"/>
      <selection pane="bottomLeft" activeCell="D1251" sqref="D1251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95" t="s">
        <v>749</v>
      </c>
      <c r="B1" s="395"/>
      <c r="C1" s="395"/>
      <c r="D1" s="395"/>
      <c r="E1" s="395"/>
      <c r="F1" s="395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393" t="s">
        <v>659</v>
      </c>
      <c r="C3" s="394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7" si="37">+IF(F1203=0,"",C1203/F1203)</f>
        <v>2683.427583474408</v>
      </c>
      <c r="C1203" s="47">
        <v>18625</v>
      </c>
      <c r="D1203" s="47">
        <f t="shared" ref="D1203:D1247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7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si="37"/>
        <v>2475.7618493941013</v>
      </c>
      <c r="C1247" s="47">
        <v>16800</v>
      </c>
      <c r="D1247" s="47">
        <f t="shared" si="38"/>
        <v>2116.0357687129072</v>
      </c>
      <c r="E1247" s="47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01"/>
      <c r="B1248" s="47"/>
      <c r="C1248" s="47"/>
      <c r="D1248" s="47"/>
      <c r="E1248" s="47"/>
      <c r="F1248" s="170"/>
      <c r="G1248" s="162"/>
    </row>
    <row r="1249" spans="1:7">
      <c r="A1249" s="201"/>
      <c r="B1249" s="47"/>
      <c r="C1249" s="47"/>
      <c r="D1249" s="47"/>
      <c r="E1249" s="47"/>
      <c r="F1249" s="170"/>
      <c r="G1249" s="162"/>
    </row>
    <row r="1250" spans="1:7">
      <c r="A1250" s="201"/>
      <c r="B1250" s="47"/>
      <c r="C1250" s="47"/>
      <c r="D1250" s="47"/>
      <c r="E1250" s="47"/>
      <c r="F1250" s="62"/>
    </row>
    <row r="1251" spans="1:7">
      <c r="A1251" s="201"/>
      <c r="B1251" s="47"/>
      <c r="C1251" s="47"/>
      <c r="D1251" s="47"/>
      <c r="E1251" s="47"/>
      <c r="F1251" s="62"/>
    </row>
    <row r="1252" spans="1:7">
      <c r="A1252" s="201"/>
      <c r="B1252" s="47"/>
      <c r="C1252" s="47"/>
      <c r="D1252" s="47"/>
      <c r="E1252" s="47"/>
      <c r="F1252" s="62"/>
    </row>
    <row r="1253" spans="1:7">
      <c r="A1253" s="201"/>
      <c r="B1253" s="47"/>
      <c r="C1253" s="47"/>
      <c r="D1253" s="47"/>
      <c r="E1253" s="47"/>
      <c r="F1253" s="62"/>
    </row>
    <row r="1254" spans="1:7">
      <c r="A1254" s="201"/>
      <c r="B1254" s="47"/>
      <c r="C1254" s="47"/>
      <c r="D1254" s="47"/>
      <c r="E1254" s="47"/>
      <c r="F1254" s="62"/>
    </row>
    <row r="1255" spans="1:7">
      <c r="A1255" s="201"/>
      <c r="B1255" s="47"/>
      <c r="C1255" s="47"/>
      <c r="D1255" s="47"/>
      <c r="E1255" s="47"/>
      <c r="F1255" s="62"/>
    </row>
    <row r="1256" spans="1:7">
      <c r="A1256" s="201"/>
      <c r="B1256" s="47"/>
      <c r="C1256" s="47"/>
      <c r="D1256" s="47"/>
      <c r="E1256" s="47"/>
      <c r="F1256" s="62"/>
    </row>
    <row r="1257" spans="1:7">
      <c r="A1257" s="201"/>
      <c r="B1257" s="47"/>
      <c r="C1257" s="47"/>
      <c r="D1257" s="47"/>
      <c r="E1257" s="47"/>
      <c r="F1257" s="62"/>
    </row>
    <row r="1258" spans="1:7">
      <c r="A1258" s="201"/>
      <c r="B1258" s="47"/>
      <c r="C1258" s="47"/>
      <c r="D1258" s="47"/>
      <c r="E1258" s="47"/>
      <c r="F1258" s="62"/>
    </row>
    <row r="1259" spans="1:7">
      <c r="A1259" s="201"/>
      <c r="B1259" s="47"/>
      <c r="C1259" s="47"/>
      <c r="D1259" s="47"/>
      <c r="E1259" s="47"/>
      <c r="F1259" s="62"/>
    </row>
    <row r="1260" spans="1:7">
      <c r="A1260" s="201"/>
      <c r="B1260" s="47"/>
      <c r="C1260" s="47"/>
      <c r="D1260" s="47"/>
      <c r="E1260" s="47"/>
      <c r="F1260" s="62"/>
    </row>
    <row r="1261" spans="1:7">
      <c r="A1261" s="201"/>
      <c r="B1261" s="47"/>
      <c r="C1261" s="47"/>
      <c r="D1261" s="47"/>
      <c r="E1261" s="47"/>
      <c r="F1261" s="62"/>
    </row>
    <row r="1262" spans="1:7">
      <c r="A1262" s="201"/>
      <c r="B1262" s="47"/>
      <c r="C1262" s="47"/>
      <c r="D1262" s="47"/>
      <c r="E1262" s="47"/>
      <c r="F1262" s="62"/>
    </row>
    <row r="1263" spans="1:7">
      <c r="A1263" s="201"/>
      <c r="B1263" s="47"/>
      <c r="C1263" s="47"/>
      <c r="D1263" s="47"/>
      <c r="E1263" s="47"/>
      <c r="F1263" s="62"/>
    </row>
    <row r="1264" spans="1:7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36" activePane="bottomLeft" state="frozen"/>
      <selection pane="bottomLeft" activeCell="D1253" sqref="D1253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96" t="s">
        <v>749</v>
      </c>
      <c r="B1" s="396"/>
      <c r="C1" s="396"/>
      <c r="D1" s="396"/>
      <c r="E1" s="396"/>
      <c r="F1" s="396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397" t="s">
        <v>752</v>
      </c>
      <c r="C3" s="398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48" si="40">+IF(F1204=0,"",C1204/F1204)</f>
        <v>502.68342758347438</v>
      </c>
      <c r="C1204" s="257">
        <v>3489</v>
      </c>
      <c r="D1204" s="20">
        <f t="shared" ref="D1204:D1248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48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257">
        <v>3676</v>
      </c>
      <c r="D1247" s="20">
        <f t="shared" si="41"/>
        <v>463.56622327868916</v>
      </c>
      <c r="E1247" s="20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257">
        <v>3666</v>
      </c>
      <c r="D1248" s="20">
        <f t="shared" si="41"/>
        <v>461.74923381556653</v>
      </c>
      <c r="E1248" s="20">
        <v>501.23500000000001</v>
      </c>
      <c r="F1248" s="170">
        <f>USD_CNY!B1035</f>
        <v>6.7857900000000004</v>
      </c>
      <c r="G1248" s="184">
        <f t="shared" si="52"/>
        <v>-10</v>
      </c>
    </row>
    <row r="1249" spans="1:6">
      <c r="A1249" s="224"/>
      <c r="B1249" s="20"/>
      <c r="C1249" s="257"/>
      <c r="D1249" s="20"/>
      <c r="E1249" s="20"/>
      <c r="F1249" s="58"/>
    </row>
    <row r="1250" spans="1:6">
      <c r="A1250" s="224"/>
      <c r="B1250" s="20"/>
      <c r="C1250" s="257"/>
      <c r="D1250" s="20"/>
      <c r="E1250" s="20"/>
      <c r="F1250" s="58"/>
    </row>
    <row r="1251" spans="1:6">
      <c r="A1251" s="224"/>
      <c r="B1251" s="20"/>
      <c r="C1251" s="257"/>
      <c r="D1251" s="20"/>
      <c r="E1251" s="20"/>
      <c r="F1251" s="58"/>
    </row>
    <row r="1252" spans="1:6">
      <c r="A1252" s="224"/>
      <c r="B1252" s="20"/>
      <c r="C1252" s="257"/>
      <c r="D1252" s="20"/>
      <c r="E1252" s="20"/>
      <c r="F1252" s="58"/>
    </row>
    <row r="1253" spans="1:6">
      <c r="A1253" s="224"/>
      <c r="B1253" s="20"/>
      <c r="C1253" s="257"/>
      <c r="D1253" s="20"/>
      <c r="E1253" s="20"/>
      <c r="F1253" s="58"/>
    </row>
    <row r="1254" spans="1:6">
      <c r="A1254" s="224"/>
      <c r="B1254" s="20"/>
      <c r="C1254" s="257"/>
      <c r="D1254" s="20"/>
      <c r="E1254" s="20"/>
      <c r="F1254" s="58"/>
    </row>
    <row r="1255" spans="1:6">
      <c r="A1255" s="224"/>
      <c r="B1255" s="20"/>
      <c r="C1255" s="257"/>
      <c r="D1255" s="20"/>
      <c r="E1255" s="20"/>
      <c r="F1255" s="58"/>
    </row>
    <row r="1256" spans="1:6">
      <c r="A1256" s="224"/>
      <c r="B1256" s="20"/>
      <c r="C1256" s="257"/>
      <c r="D1256" s="20"/>
      <c r="E1256" s="20"/>
      <c r="F1256" s="58"/>
    </row>
    <row r="1257" spans="1:6">
      <c r="A1257" s="224"/>
      <c r="B1257" s="20"/>
      <c r="C1257" s="257"/>
      <c r="D1257" s="20"/>
      <c r="E1257" s="20"/>
      <c r="F1257" s="58"/>
    </row>
    <row r="1258" spans="1:6">
      <c r="A1258" s="224"/>
      <c r="B1258" s="20"/>
      <c r="C1258" s="257"/>
      <c r="D1258" s="20"/>
      <c r="E1258" s="20"/>
      <c r="F1258" s="58"/>
    </row>
    <row r="1259" spans="1:6">
      <c r="A1259" s="224"/>
      <c r="B1259" s="20"/>
      <c r="C1259" s="257"/>
      <c r="D1259" s="20"/>
      <c r="E1259" s="20"/>
      <c r="F1259" s="58"/>
    </row>
    <row r="1260" spans="1:6">
      <c r="A1260" s="224"/>
      <c r="B1260" s="20"/>
      <c r="C1260" s="257"/>
      <c r="D1260" s="20"/>
      <c r="E1260" s="20"/>
      <c r="F1260" s="58"/>
    </row>
    <row r="1261" spans="1:6">
      <c r="A1261" s="224"/>
      <c r="B1261" s="20"/>
      <c r="C1261" s="257"/>
      <c r="D1261" s="20"/>
      <c r="E1261" s="20"/>
      <c r="F1261" s="58"/>
    </row>
    <row r="1262" spans="1:6">
      <c r="A1262" s="224"/>
      <c r="B1262" s="20"/>
      <c r="C1262" s="257"/>
      <c r="D1262" s="20"/>
      <c r="E1262" s="20"/>
      <c r="F1262" s="58"/>
    </row>
    <row r="1263" spans="1:6">
      <c r="A1263" s="224"/>
      <c r="B1263" s="20"/>
      <c r="C1263" s="257"/>
      <c r="D1263" s="20"/>
      <c r="E1263" s="20"/>
      <c r="F1263" s="58"/>
    </row>
    <row r="1264" spans="1:6">
      <c r="A1264" s="224"/>
      <c r="B1264" s="20"/>
      <c r="C1264" s="257"/>
      <c r="D1264" s="20"/>
      <c r="E1264" s="20"/>
      <c r="F1264" s="58"/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45"/>
  <sheetViews>
    <sheetView zoomScale="85" zoomScaleNormal="85" workbookViewId="0">
      <pane ySplit="4" topLeftCell="A1229" activePane="bottomLeft" state="frozen"/>
      <selection pane="bottomLeft" activeCell="J1244" sqref="J1244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9" t="s">
        <v>749</v>
      </c>
      <c r="B1" s="399"/>
      <c r="C1" s="399"/>
      <c r="D1" s="399"/>
      <c r="E1" s="399"/>
      <c r="F1" s="399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2694.1669698076835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45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45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45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258">
        <v>21540</v>
      </c>
      <c r="D1244" s="3">
        <f t="shared" si="38"/>
        <v>2716.3265640432437</v>
      </c>
      <c r="E1244" s="258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258">
        <v>21390</v>
      </c>
      <c r="D1245" s="3">
        <f t="shared" si="38"/>
        <v>2694.1669698076835</v>
      </c>
      <c r="E1245" s="258">
        <v>2635</v>
      </c>
      <c r="F1245" s="170">
        <f>USD_CNY!B1035</f>
        <v>6.7857900000000004</v>
      </c>
      <c r="G1245" s="184">
        <f t="shared" si="50"/>
        <v>-150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92"/>
  <sheetViews>
    <sheetView zoomScale="115" zoomScaleNormal="115" workbookViewId="0">
      <pane ySplit="5" topLeftCell="A780" activePane="bottomLeft" state="frozen"/>
      <selection pane="bottomLeft" activeCell="I791" sqref="I791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792" si="28">+IF(F731=0,"",C731/F731)</f>
        <v>14764.542141360806</v>
      </c>
      <c r="C731" s="288">
        <v>102900</v>
      </c>
      <c r="D731" s="110">
        <f t="shared" ref="D731:D792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792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290">
        <v>98825</v>
      </c>
      <c r="D790" s="106">
        <f t="shared" si="29"/>
        <v>12485.91063059591</v>
      </c>
      <c r="E790" s="290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290">
        <v>99200</v>
      </c>
      <c r="D791" s="106">
        <f t="shared" si="29"/>
        <v>12509.73050849999</v>
      </c>
      <c r="E791" s="290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290">
        <v>97750</v>
      </c>
      <c r="D792" s="106">
        <f t="shared" si="29"/>
        <v>12312.053356648017</v>
      </c>
      <c r="E792" s="290">
        <v>12345</v>
      </c>
      <c r="F792" s="177">
        <f>USD_CNY!B1035</f>
        <v>6.7857900000000004</v>
      </c>
      <c r="G792" s="106">
        <f t="shared" si="43"/>
        <v>-1450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16"/>
  <sheetViews>
    <sheetView workbookViewId="0">
      <pane xSplit="1" ySplit="5" topLeftCell="B108" activePane="bottomRight" state="frozen"/>
      <selection pane="topRight" activeCell="B1" sqref="B1"/>
      <selection pane="bottomLeft" activeCell="A6" sqref="A6"/>
      <selection pane="bottomRight" activeCell="J115" sqref="J115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6" si="13">+IF(F55=0,"",C55/F55)</f>
        <v>342.49720205469623</v>
      </c>
      <c r="C55" s="371">
        <v>2387</v>
      </c>
      <c r="D55" s="357">
        <f t="shared" ref="D55:D116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>C112-C111</f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>C113-C112</f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>C114-C113</f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>C115-C114</f>
        <v>26.5</v>
      </c>
    </row>
    <row r="116" spans="1:7">
      <c r="A116" s="350">
        <v>43511</v>
      </c>
      <c r="B116" s="357">
        <f t="shared" si="13"/>
        <v>302.76504283215365</v>
      </c>
      <c r="C116" s="371">
        <v>2054.5</v>
      </c>
      <c r="D116" s="357">
        <f t="shared" si="14"/>
        <v>258.7735408821826</v>
      </c>
      <c r="E116" s="1" t="s">
        <v>1024</v>
      </c>
      <c r="F116" s="1">
        <f>USD_CNY!B1035</f>
        <v>6.7857900000000004</v>
      </c>
      <c r="G116" s="361">
        <f>C116-C115</f>
        <v>-30.5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5"/>
  <sheetViews>
    <sheetView tabSelected="1" workbookViewId="0">
      <pane xSplit="1" ySplit="5" topLeftCell="B114" activePane="bottomRight" state="frozen"/>
      <selection pane="topRight" activeCell="B1" sqref="B1"/>
      <selection pane="bottomLeft" activeCell="A6" sqref="A6"/>
      <selection pane="bottomRight" activeCell="J120" sqref="J120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15" si="14">+IF(F54=0,"",C54/F54)</f>
        <v>672.94171664705709</v>
      </c>
      <c r="C54" s="335">
        <v>4690</v>
      </c>
      <c r="D54" s="358">
        <f t="shared" ref="D54:D115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4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/>
    </row>
    <row r="116" spans="1:7">
      <c r="A116" s="350"/>
      <c r="B116" s="357"/>
      <c r="C116" s="335"/>
      <c r="D116" s="357"/>
      <c r="E116" s="371"/>
      <c r="F116" s="359"/>
      <c r="G116" s="361"/>
    </row>
    <row r="117" spans="1:7">
      <c r="A117" s="350"/>
      <c r="B117" s="357"/>
      <c r="C117" s="335"/>
      <c r="D117" s="357"/>
      <c r="E117" s="371"/>
      <c r="F117" s="359"/>
      <c r="G117" s="361"/>
    </row>
    <row r="118" spans="1:7">
      <c r="A118" s="350"/>
      <c r="B118" s="357"/>
      <c r="C118" s="335"/>
      <c r="D118" s="357"/>
      <c r="E118" s="371"/>
      <c r="F118" s="359"/>
      <c r="G118" s="361"/>
    </row>
    <row r="119" spans="1:7">
      <c r="A119" s="350"/>
      <c r="B119" s="357"/>
      <c r="C119" s="335"/>
      <c r="D119" s="357"/>
      <c r="E119" s="371"/>
      <c r="F119" s="359"/>
      <c r="G119" s="361"/>
    </row>
    <row r="120" spans="1:7">
      <c r="A120" s="350"/>
      <c r="B120" s="357"/>
      <c r="C120" s="335"/>
      <c r="D120" s="357"/>
      <c r="E120" s="371"/>
      <c r="F120" s="359"/>
      <c r="G120" s="361"/>
    </row>
    <row r="121" spans="1:7">
      <c r="A121" s="350"/>
      <c r="B121" s="357"/>
      <c r="C121" s="335"/>
      <c r="D121" s="357"/>
      <c r="E121" s="371"/>
      <c r="F121" s="359"/>
      <c r="G121" s="361"/>
    </row>
    <row r="122" spans="1:7">
      <c r="A122" s="350"/>
      <c r="B122" s="357"/>
      <c r="C122" s="335"/>
      <c r="D122" s="357"/>
      <c r="E122" s="371"/>
      <c r="F122" s="359"/>
      <c r="G122" s="361"/>
    </row>
    <row r="123" spans="1:7">
      <c r="A123" s="350"/>
      <c r="B123" s="357"/>
      <c r="C123" s="335"/>
      <c r="D123" s="357"/>
      <c r="E123" s="371"/>
      <c r="F123" s="359"/>
      <c r="G123" s="361"/>
    </row>
    <row r="124" spans="1:7">
      <c r="A124" s="350"/>
      <c r="B124" s="357"/>
      <c r="C124" s="335"/>
      <c r="D124" s="357"/>
      <c r="E124" s="371"/>
      <c r="F124" s="359"/>
      <c r="G124" s="361"/>
    </row>
    <row r="125" spans="1:7">
      <c r="A125" s="350"/>
      <c r="B125" s="357"/>
      <c r="C125" s="335"/>
      <c r="D125" s="357"/>
      <c r="E125" s="371"/>
      <c r="F125" s="359"/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8"/>
  <sheetViews>
    <sheetView workbookViewId="0">
      <pane ySplit="3" topLeftCell="A1021" activePane="bottomLeft" state="frozen"/>
      <selection pane="bottomLeft" activeCell="G1033" sqref="G1033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0" t="s">
        <v>1019</v>
      </c>
      <c r="B1" s="401"/>
      <c r="C1" s="401"/>
      <c r="D1" s="401"/>
      <c r="E1" s="401"/>
      <c r="F1" s="401"/>
      <c r="G1" s="401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2">
      <c r="A1025" s="225">
        <v>43489</v>
      </c>
      <c r="B1025" s="341">
        <v>6.7923099999999996</v>
      </c>
    </row>
    <row r="1026" spans="1:2">
      <c r="A1026" s="225">
        <v>43490</v>
      </c>
      <c r="B1026" s="341">
        <v>6.7936199999999998</v>
      </c>
    </row>
    <row r="1027" spans="1:2">
      <c r="A1027" s="225">
        <v>43493</v>
      </c>
      <c r="B1027" s="341">
        <v>6.7515000000000001</v>
      </c>
    </row>
    <row r="1028" spans="1:2">
      <c r="A1028" s="225">
        <v>43494</v>
      </c>
      <c r="B1028" s="341">
        <v>6.7548000000000004</v>
      </c>
    </row>
    <row r="1029" spans="1:2">
      <c r="A1029" s="225">
        <v>43495</v>
      </c>
      <c r="B1029" s="341">
        <v>6.7308300000000001</v>
      </c>
    </row>
    <row r="1030" spans="1:2">
      <c r="A1030" s="225">
        <v>43496</v>
      </c>
      <c r="B1030" s="341">
        <v>6.7148899999999996</v>
      </c>
    </row>
    <row r="1031" spans="1:2">
      <c r="A1031" s="225">
        <v>43497</v>
      </c>
      <c r="B1031" s="341">
        <v>6.7418800000000001</v>
      </c>
    </row>
    <row r="1032" spans="1:2">
      <c r="A1032" s="225">
        <v>43508</v>
      </c>
      <c r="B1032" s="341">
        <v>6.7863300000000004</v>
      </c>
    </row>
    <row r="1033" spans="1:2">
      <c r="A1033" s="225">
        <v>43509</v>
      </c>
      <c r="B1033" s="341">
        <v>6.7648900000000003</v>
      </c>
    </row>
    <row r="1034" spans="1:2">
      <c r="A1034" s="225">
        <v>43510</v>
      </c>
      <c r="B1034" s="341">
        <v>6.7776300000000003</v>
      </c>
    </row>
    <row r="1035" spans="1:2">
      <c r="A1035" s="225">
        <v>43511</v>
      </c>
      <c r="B1035" s="341">
        <v>6.7857900000000004</v>
      </c>
    </row>
    <row r="1036" spans="1:2">
      <c r="A1036" s="125"/>
      <c r="B1036" s="341"/>
    </row>
    <row r="1037" spans="1:2">
      <c r="A1037" s="125"/>
    </row>
    <row r="1038" spans="1:2">
      <c r="A1038" s="125"/>
    </row>
    <row r="1039" spans="1:2">
      <c r="A1039" s="125"/>
    </row>
    <row r="1040" spans="1:2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99" activePane="bottomLeft" state="frozen"/>
      <selection pane="bottomLeft" activeCell="D515" sqref="D515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232"/>
      <c r="B517" s="333"/>
    </row>
    <row r="518" spans="1:2" ht="15.75">
      <c r="A518" s="232"/>
      <c r="B518" s="333"/>
    </row>
    <row r="519" spans="1:2" ht="15.75">
      <c r="A519" s="232"/>
      <c r="B519" s="333"/>
    </row>
    <row r="520" spans="1:2" ht="15.75">
      <c r="A520" s="232"/>
      <c r="B520" s="333"/>
    </row>
    <row r="521" spans="1:2" ht="15.75">
      <c r="A521" s="232"/>
      <c r="B521" s="333"/>
    </row>
    <row r="522" spans="1:2" ht="15.75">
      <c r="A522" s="232"/>
      <c r="B522" s="333"/>
    </row>
    <row r="523" spans="1:2" ht="15.75">
      <c r="A523" s="232"/>
      <c r="B523" s="333"/>
    </row>
    <row r="524" spans="1:2" ht="15.75">
      <c r="A524" s="232"/>
      <c r="B524" s="333"/>
    </row>
    <row r="525" spans="1:2" ht="15.75">
      <c r="A525" s="232"/>
      <c r="B525" s="333"/>
    </row>
    <row r="526" spans="1:2" ht="15.75">
      <c r="A526" s="232"/>
      <c r="B526" s="333"/>
    </row>
    <row r="527" spans="1:2" ht="15.75">
      <c r="A527" s="232"/>
      <c r="B527" s="333"/>
    </row>
    <row r="528" spans="1:2" ht="15.75">
      <c r="A528" s="232"/>
      <c r="B528" s="333"/>
    </row>
    <row r="529" spans="1:2" ht="15.75">
      <c r="A529" s="232"/>
      <c r="B529" s="333"/>
    </row>
    <row r="530" spans="1:2" ht="15.75">
      <c r="A530" s="232"/>
      <c r="B530" s="333"/>
    </row>
    <row r="531" spans="1:2" ht="15.75">
      <c r="A531" s="232"/>
      <c r="B531" s="333"/>
    </row>
    <row r="532" spans="1:2" ht="15.75">
      <c r="A532" s="232"/>
      <c r="B532" s="333"/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53" activePane="bottomLeft" state="frozen"/>
      <selection pane="bottomLeft" activeCell="F364" sqref="F364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2" t="s">
        <v>1017</v>
      </c>
      <c r="B1" s="403"/>
      <c r="C1" s="403"/>
      <c r="D1" s="403"/>
      <c r="E1" s="403"/>
      <c r="F1" s="403"/>
      <c r="G1" s="403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/>
      <c r="B373" s="310"/>
    </row>
    <row r="374" spans="1:2">
      <c r="A374" s="307"/>
      <c r="B374" s="310"/>
    </row>
    <row r="375" spans="1:2">
      <c r="A375" s="307"/>
      <c r="B375" s="310"/>
    </row>
    <row r="376" spans="1:2">
      <c r="A376" s="307"/>
      <c r="B376" s="310"/>
    </row>
    <row r="377" spans="1:2">
      <c r="A377" s="307"/>
      <c r="B377" s="310"/>
    </row>
    <row r="378" spans="1:2">
      <c r="A378" s="307"/>
      <c r="B378" s="310"/>
    </row>
    <row r="379" spans="1:2">
      <c r="A379" s="307"/>
      <c r="B379" s="310"/>
    </row>
    <row r="380" spans="1:2">
      <c r="A380" s="307"/>
      <c r="B380" s="310"/>
    </row>
    <row r="381" spans="1:2">
      <c r="A381" s="307"/>
      <c r="B381" s="310"/>
    </row>
    <row r="382" spans="1:2">
      <c r="A382" s="307"/>
      <c r="B382" s="310"/>
    </row>
    <row r="383" spans="1:2">
      <c r="A383" s="307"/>
      <c r="B383" s="310"/>
    </row>
    <row r="384" spans="1:2">
      <c r="A384" s="307"/>
      <c r="B384" s="310"/>
    </row>
    <row r="385" spans="1:2">
      <c r="A385" s="307"/>
      <c r="B385" s="310"/>
    </row>
    <row r="386" spans="1:2">
      <c r="A386" s="307"/>
      <c r="B386" s="310"/>
    </row>
    <row r="387" spans="1:2">
      <c r="A387" s="307"/>
      <c r="B387" s="310"/>
    </row>
    <row r="388" spans="1:2">
      <c r="A388" s="307"/>
      <c r="B388" s="310"/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2019-02-15T03:30:45Z</dcterms:modified>
</cp:coreProperties>
</file>