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40" i="4" l="1"/>
  <c r="D107" i="16"/>
  <c r="D108" i="16"/>
  <c r="D109" i="16"/>
  <c r="D110" i="16"/>
  <c r="D111" i="16"/>
  <c r="B107" i="16"/>
  <c r="B108" i="16"/>
  <c r="B109" i="16"/>
  <c r="B110" i="16"/>
  <c r="B111" i="16"/>
  <c r="F107" i="16"/>
  <c r="G107" i="16"/>
  <c r="F108" i="16"/>
  <c r="G108" i="16"/>
  <c r="F109" i="16"/>
  <c r="G109" i="16"/>
  <c r="F110" i="16"/>
  <c r="G110" i="16"/>
  <c r="F111" i="16"/>
  <c r="G111" i="16"/>
  <c r="D109" i="15"/>
  <c r="D110" i="15"/>
  <c r="D111" i="15"/>
  <c r="B108" i="15"/>
  <c r="D108" i="15" s="1"/>
  <c r="B109" i="15"/>
  <c r="B110" i="15"/>
  <c r="B111" i="15"/>
  <c r="F108" i="15"/>
  <c r="G108" i="15"/>
  <c r="F109" i="15"/>
  <c r="G109" i="15"/>
  <c r="F110" i="15"/>
  <c r="G110" i="15"/>
  <c r="F111" i="15"/>
  <c r="G111" i="15"/>
  <c r="B784" i="7"/>
  <c r="D784" i="7"/>
  <c r="D1237" i="5"/>
  <c r="D1238" i="5"/>
  <c r="D1239" i="5"/>
  <c r="D1240" i="5"/>
  <c r="D1241" i="5"/>
  <c r="B1237" i="5"/>
  <c r="B1238" i="5"/>
  <c r="B1239" i="5"/>
  <c r="B1240" i="5"/>
  <c r="B1241" i="5"/>
  <c r="F1237" i="5"/>
  <c r="G1237" i="5"/>
  <c r="F1238" i="5"/>
  <c r="G1238" i="5"/>
  <c r="F1239" i="5"/>
  <c r="G1239" i="5"/>
  <c r="F1240" i="5"/>
  <c r="G1240" i="5"/>
  <c r="F1241" i="5"/>
  <c r="G1241" i="5"/>
  <c r="B1240" i="4"/>
  <c r="D1240" i="4" s="1"/>
  <c r="F1240" i="4"/>
  <c r="G1240" i="4"/>
  <c r="F1241" i="4"/>
  <c r="G1241" i="4"/>
  <c r="F1242" i="4"/>
  <c r="G1242" i="4"/>
  <c r="F1243" i="4"/>
  <c r="G1243" i="4"/>
  <c r="F1244" i="4"/>
  <c r="G1244" i="4"/>
  <c r="F1245" i="4"/>
  <c r="G1245" i="4"/>
  <c r="F1246" i="4"/>
  <c r="G1246" i="4"/>
  <c r="D1239" i="3"/>
  <c r="B1239" i="3"/>
  <c r="F1239" i="3"/>
  <c r="G1239" i="3"/>
  <c r="F1240" i="3"/>
  <c r="G1240" i="3"/>
  <c r="F1241" i="3"/>
  <c r="G1241" i="3"/>
  <c r="F1242" i="3"/>
  <c r="G1242" i="3"/>
  <c r="F1243" i="3"/>
  <c r="G1243" i="3"/>
  <c r="D1241" i="2"/>
  <c r="D1242" i="2"/>
  <c r="D1243" i="2"/>
  <c r="D1244" i="2"/>
  <c r="B1241" i="2"/>
  <c r="B1242" i="2"/>
  <c r="B1243" i="2"/>
  <c r="B1244" i="2"/>
  <c r="F1241" i="2"/>
  <c r="G1241" i="2"/>
  <c r="F1242" i="2"/>
  <c r="G1242" i="2"/>
  <c r="F1243" i="2"/>
  <c r="G1243" i="2"/>
  <c r="F1244" i="2"/>
  <c r="G1244" i="2"/>
  <c r="D106" i="15" l="1"/>
  <c r="D107" i="15"/>
  <c r="B106" i="15"/>
  <c r="B107" i="15"/>
  <c r="F106" i="15"/>
  <c r="G106" i="15"/>
  <c r="F107" i="15"/>
  <c r="G107" i="15"/>
  <c r="C106" i="15"/>
  <c r="C782" i="7"/>
  <c r="G783" i="7" s="1"/>
  <c r="D1235" i="5"/>
  <c r="D1236" i="5"/>
  <c r="B1235" i="5"/>
  <c r="B1236" i="5"/>
  <c r="F1235" i="5"/>
  <c r="G1235" i="5"/>
  <c r="F1236" i="5"/>
  <c r="G1236" i="5"/>
  <c r="C1235" i="5"/>
  <c r="D1238" i="4"/>
  <c r="D1239" i="4"/>
  <c r="B1238" i="4"/>
  <c r="B1239" i="4"/>
  <c r="F1238" i="4"/>
  <c r="G1238" i="4"/>
  <c r="F1239" i="4"/>
  <c r="G1239" i="4"/>
  <c r="C1238" i="4"/>
  <c r="D1237" i="3"/>
  <c r="D1238" i="3"/>
  <c r="B1237" i="3"/>
  <c r="B1238" i="3"/>
  <c r="F1237" i="3"/>
  <c r="G1237" i="3"/>
  <c r="F1238" i="3"/>
  <c r="G1238" i="3"/>
  <c r="D1239" i="2"/>
  <c r="D1240" i="2"/>
  <c r="B1239" i="2"/>
  <c r="B1240" i="2"/>
  <c r="F1239" i="2"/>
  <c r="G1239" i="2"/>
  <c r="F1240" i="2"/>
  <c r="G1240" i="2"/>
  <c r="C1239" i="2"/>
  <c r="F105" i="16"/>
  <c r="G105" i="16"/>
  <c r="F106" i="16"/>
  <c r="G106" i="16"/>
  <c r="F782" i="7"/>
  <c r="G782" i="7"/>
  <c r="F783" i="7"/>
  <c r="F784" i="7"/>
  <c r="G784" i="7"/>
  <c r="I5" i="1" l="1"/>
  <c r="B104" i="16"/>
  <c r="D104" i="16" s="1"/>
  <c r="B105" i="16"/>
  <c r="D105" i="16" s="1"/>
  <c r="F104" i="16"/>
  <c r="B106" i="16"/>
  <c r="D106" i="16" s="1"/>
  <c r="C103" i="16"/>
  <c r="G104" i="16" s="1"/>
  <c r="C104" i="15"/>
  <c r="B781" i="7"/>
  <c r="D781" i="7" s="1"/>
  <c r="B782" i="7"/>
  <c r="D782" i="7" s="1"/>
  <c r="F781" i="7"/>
  <c r="G781" i="7"/>
  <c r="B783" i="7"/>
  <c r="D783" i="7" s="1"/>
  <c r="C780" i="7"/>
  <c r="F1234" i="5"/>
  <c r="B1234" i="5"/>
  <c r="D1234" i="5" s="1"/>
  <c r="C1233" i="5"/>
  <c r="G1234" i="5" s="1"/>
  <c r="C1236" i="4"/>
  <c r="F1236" i="3"/>
  <c r="B1236" i="3" s="1"/>
  <c r="D1236" i="3" s="1"/>
  <c r="C1235" i="3"/>
  <c r="G1236" i="3" s="1"/>
  <c r="C1237" i="2"/>
  <c r="E1235" i="4" l="1"/>
  <c r="E1234" i="4" l="1"/>
  <c r="B778" i="7"/>
  <c r="D778" i="7" s="1"/>
  <c r="B780" i="7"/>
  <c r="D780" i="7" s="1"/>
  <c r="F778" i="7"/>
  <c r="G778" i="7"/>
  <c r="F779" i="7"/>
  <c r="B779" i="7" s="1"/>
  <c r="D779" i="7" s="1"/>
  <c r="G779" i="7"/>
  <c r="F780" i="7"/>
  <c r="G780" i="7"/>
  <c r="E1233" i="4" l="1"/>
  <c r="C99" i="16"/>
  <c r="C100" i="15"/>
  <c r="C776" i="7"/>
  <c r="C1229" i="5"/>
  <c r="F1233" i="4"/>
  <c r="B1233" i="4" s="1"/>
  <c r="D1233" i="4" s="1"/>
  <c r="G1233" i="4"/>
  <c r="F1234" i="4"/>
  <c r="B1234" i="4" s="1"/>
  <c r="D1234" i="4" s="1"/>
  <c r="G1234" i="4"/>
  <c r="F1235" i="4"/>
  <c r="B1235" i="4" s="1"/>
  <c r="D1235" i="4" s="1"/>
  <c r="G1235" i="4"/>
  <c r="F1236" i="4"/>
  <c r="B1236" i="4" s="1"/>
  <c r="D1236" i="4" s="1"/>
  <c r="G1236" i="4"/>
  <c r="F1237" i="4"/>
  <c r="B1237" i="4" s="1"/>
  <c r="D1237" i="4" s="1"/>
  <c r="G1237" i="4"/>
  <c r="C1233" i="2"/>
  <c r="E1231" i="4" l="1"/>
  <c r="B100" i="16"/>
  <c r="D100" i="16" s="1"/>
  <c r="F98" i="16"/>
  <c r="B98" i="16" s="1"/>
  <c r="D98" i="16" s="1"/>
  <c r="G98" i="16"/>
  <c r="F99" i="16"/>
  <c r="B99" i="16" s="1"/>
  <c r="D99" i="16" s="1"/>
  <c r="G99" i="16"/>
  <c r="F100" i="16"/>
  <c r="G100" i="16"/>
  <c r="F101" i="16"/>
  <c r="B101" i="16" s="1"/>
  <c r="D101" i="16" s="1"/>
  <c r="G101" i="16"/>
  <c r="F102" i="16"/>
  <c r="B102" i="16" s="1"/>
  <c r="D102" i="16" s="1"/>
  <c r="G102" i="16"/>
  <c r="F103" i="16"/>
  <c r="B103" i="16" s="1"/>
  <c r="D103" i="16" s="1"/>
  <c r="G103" i="16"/>
  <c r="E1230" i="4" l="1"/>
  <c r="B774" i="7"/>
  <c r="D774" i="7" s="1"/>
  <c r="F774" i="7"/>
  <c r="G774" i="7"/>
  <c r="F775" i="7"/>
  <c r="B775" i="7" s="1"/>
  <c r="D775" i="7" s="1"/>
  <c r="G775" i="7"/>
  <c r="F776" i="7"/>
  <c r="B776" i="7" s="1"/>
  <c r="D776" i="7" s="1"/>
  <c r="G776" i="7"/>
  <c r="F777" i="7"/>
  <c r="B777" i="7" s="1"/>
  <c r="D777" i="7" s="1"/>
  <c r="G777" i="7"/>
  <c r="F1227" i="5"/>
  <c r="B1227" i="5" s="1"/>
  <c r="D1227" i="5" s="1"/>
  <c r="G1227" i="5"/>
  <c r="F1228" i="5"/>
  <c r="B1228" i="5" s="1"/>
  <c r="D1228" i="5" s="1"/>
  <c r="G1228" i="5"/>
  <c r="F1229" i="5"/>
  <c r="B1229" i="5" s="1"/>
  <c r="D1229" i="5" s="1"/>
  <c r="G1229" i="5"/>
  <c r="F1230" i="5"/>
  <c r="B1230" i="5" s="1"/>
  <c r="D1230" i="5" s="1"/>
  <c r="G1230" i="5"/>
  <c r="F1231" i="5"/>
  <c r="B1231" i="5" s="1"/>
  <c r="D1231" i="5" s="1"/>
  <c r="G1231" i="5"/>
  <c r="F1232" i="5"/>
  <c r="B1232" i="5" s="1"/>
  <c r="D1232" i="5" s="1"/>
  <c r="G1232" i="5"/>
  <c r="F1233" i="5"/>
  <c r="B1233" i="5" s="1"/>
  <c r="D1233" i="5" s="1"/>
  <c r="G1233" i="5"/>
  <c r="F1230" i="4"/>
  <c r="B1230" i="4" s="1"/>
  <c r="D1230" i="4" s="1"/>
  <c r="G1230" i="4"/>
  <c r="F1231" i="4"/>
  <c r="B1231" i="4" s="1"/>
  <c r="D1231" i="4" s="1"/>
  <c r="G1231" i="4"/>
  <c r="F1232" i="4"/>
  <c r="B1232" i="4" s="1"/>
  <c r="D1232" i="4" s="1"/>
  <c r="G1232" i="4"/>
  <c r="F1229" i="3"/>
  <c r="B1229" i="3" s="1"/>
  <c r="D1229" i="3" s="1"/>
  <c r="G1229" i="3"/>
  <c r="F1230" i="3"/>
  <c r="B1230" i="3" s="1"/>
  <c r="D1230" i="3" s="1"/>
  <c r="G1230" i="3"/>
  <c r="F1231" i="3"/>
  <c r="B1231" i="3" s="1"/>
  <c r="D1231" i="3" s="1"/>
  <c r="G1231" i="3"/>
  <c r="F1232" i="3"/>
  <c r="B1232" i="3" s="1"/>
  <c r="D1232" i="3" s="1"/>
  <c r="G1232" i="3"/>
  <c r="F1233" i="3"/>
  <c r="B1233" i="3" s="1"/>
  <c r="D1233" i="3" s="1"/>
  <c r="G1233" i="3"/>
  <c r="F1234" i="3"/>
  <c r="B1234" i="3" s="1"/>
  <c r="D1234" i="3" s="1"/>
  <c r="G1234" i="3"/>
  <c r="F1235" i="3"/>
  <c r="B1235" i="3" s="1"/>
  <c r="D1235" i="3" s="1"/>
  <c r="G1235" i="3"/>
  <c r="F1231" i="2"/>
  <c r="B1231" i="2" s="1"/>
  <c r="D1231" i="2" s="1"/>
  <c r="G1231" i="2"/>
  <c r="F1232" i="2"/>
  <c r="B1232" i="2" s="1"/>
  <c r="D1232" i="2" s="1"/>
  <c r="G1232" i="2"/>
  <c r="F1233" i="2"/>
  <c r="B1233" i="2" s="1"/>
  <c r="D1233" i="2" s="1"/>
  <c r="G1233" i="2"/>
  <c r="F1234" i="2"/>
  <c r="B1234" i="2" s="1"/>
  <c r="D1234" i="2" s="1"/>
  <c r="G1234" i="2"/>
  <c r="F1235" i="2"/>
  <c r="B1235" i="2" s="1"/>
  <c r="D1235" i="2" s="1"/>
  <c r="G1235" i="2"/>
  <c r="F1236" i="2"/>
  <c r="B1236" i="2" s="1"/>
  <c r="D1236" i="2" s="1"/>
  <c r="G1236" i="2"/>
  <c r="F1237" i="2"/>
  <c r="B1237" i="2" s="1"/>
  <c r="D1237" i="2" s="1"/>
  <c r="G1237" i="2"/>
  <c r="F1238" i="2"/>
  <c r="B1238" i="2" s="1"/>
  <c r="D1238" i="2" s="1"/>
  <c r="G1238" i="2"/>
  <c r="E1229" i="4" l="1"/>
  <c r="C95" i="16"/>
  <c r="C96" i="15"/>
  <c r="G96" i="15" s="1"/>
  <c r="F96" i="15"/>
  <c r="B96" i="15" s="1"/>
  <c r="F97" i="15"/>
  <c r="B97" i="15" s="1"/>
  <c r="D97" i="15" s="1"/>
  <c r="F98" i="15"/>
  <c r="B98" i="15" s="1"/>
  <c r="D98" i="15" s="1"/>
  <c r="G98" i="15"/>
  <c r="F99" i="15"/>
  <c r="B99" i="15" s="1"/>
  <c r="D99" i="15" s="1"/>
  <c r="G99" i="15"/>
  <c r="F100" i="15"/>
  <c r="B100" i="15" s="1"/>
  <c r="D100" i="15" s="1"/>
  <c r="G100" i="15"/>
  <c r="F101" i="15"/>
  <c r="B101" i="15" s="1"/>
  <c r="D101" i="15" s="1"/>
  <c r="G101" i="15"/>
  <c r="F102" i="15"/>
  <c r="B102" i="15" s="1"/>
  <c r="D102" i="15" s="1"/>
  <c r="G102" i="15"/>
  <c r="F103" i="15"/>
  <c r="B103" i="15" s="1"/>
  <c r="D103" i="15" s="1"/>
  <c r="G103" i="15"/>
  <c r="F104" i="15"/>
  <c r="B104" i="15" s="1"/>
  <c r="D104" i="15" s="1"/>
  <c r="G104" i="15"/>
  <c r="F105" i="15"/>
  <c r="B105" i="15" s="1"/>
  <c r="D105" i="15" s="1"/>
  <c r="G105" i="15"/>
  <c r="C772" i="7"/>
  <c r="C1225" i="5"/>
  <c r="C1228" i="4"/>
  <c r="C1227" i="3"/>
  <c r="F1229" i="2"/>
  <c r="F1230" i="2"/>
  <c r="C1229" i="2"/>
  <c r="G97" i="15" l="1"/>
  <c r="E1226" i="4"/>
  <c r="B772" i="7" l="1"/>
  <c r="D772" i="7" s="1"/>
  <c r="B773" i="7"/>
  <c r="D773" i="7" s="1"/>
  <c r="F770" i="7"/>
  <c r="B770" i="7" s="1"/>
  <c r="D770" i="7" s="1"/>
  <c r="G770" i="7"/>
  <c r="F771" i="7"/>
  <c r="B771" i="7" s="1"/>
  <c r="D771" i="7" s="1"/>
  <c r="G771" i="7"/>
  <c r="F772" i="7"/>
  <c r="G772" i="7"/>
  <c r="F773" i="7"/>
  <c r="G773" i="7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D1227" i="2" s="1"/>
  <c r="E1225" i="4" l="1"/>
  <c r="B92" i="16"/>
  <c r="D92" i="16" s="1"/>
  <c r="F92" i="16"/>
  <c r="G92" i="16"/>
  <c r="F93" i="16"/>
  <c r="B93" i="16" s="1"/>
  <c r="D93" i="16" s="1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B97" i="16" s="1"/>
  <c r="D97" i="16" s="1"/>
  <c r="G97" i="16"/>
  <c r="D96" i="15"/>
  <c r="F93" i="15"/>
  <c r="B93" i="15" s="1"/>
  <c r="D93" i="15" s="1"/>
  <c r="G93" i="15"/>
  <c r="F94" i="15"/>
  <c r="B94" i="15" s="1"/>
  <c r="D94" i="15" s="1"/>
  <c r="G94" i="15"/>
  <c r="F95" i="15"/>
  <c r="B95" i="15" s="1"/>
  <c r="D95" i="15" s="1"/>
  <c r="G95" i="15"/>
  <c r="B1222" i="5"/>
  <c r="D1222" i="5" s="1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B1224" i="3"/>
  <c r="D1224" i="3" s="1"/>
  <c r="F1224" i="3"/>
  <c r="G1224" i="3"/>
  <c r="F1225" i="3"/>
  <c r="B1225" i="3" s="1"/>
  <c r="D1225" i="3" s="1"/>
  <c r="G1225" i="3"/>
  <c r="F1226" i="3"/>
  <c r="B1226" i="3" s="1"/>
  <c r="D1226" i="3" s="1"/>
  <c r="G1226" i="3"/>
  <c r="F1227" i="3"/>
  <c r="B1227" i="3" s="1"/>
  <c r="D1227" i="3" s="1"/>
  <c r="G1227" i="3"/>
  <c r="F1228" i="3"/>
  <c r="B1228" i="3" s="1"/>
  <c r="D1228" i="3" s="1"/>
  <c r="G1228" i="3"/>
  <c r="B1227" i="4"/>
  <c r="D1227" i="4" s="1"/>
  <c r="F1225" i="4"/>
  <c r="B1225" i="4" s="1"/>
  <c r="D1225" i="4" s="1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F1226" i="2"/>
  <c r="B1226" i="2" s="1"/>
  <c r="D1226" i="2" s="1"/>
  <c r="G1226" i="2"/>
  <c r="E1224" i="4" l="1"/>
  <c r="F90" i="16"/>
  <c r="B90" i="16" s="1"/>
  <c r="D90" i="16" s="1"/>
  <c r="G90" i="16"/>
  <c r="F91" i="16"/>
  <c r="B91" i="16" s="1"/>
  <c r="D91" i="16" s="1"/>
  <c r="G91" i="16"/>
  <c r="F91" i="15"/>
  <c r="B91" i="15" s="1"/>
  <c r="D91" i="15" s="1"/>
  <c r="G91" i="15"/>
  <c r="F92" i="15"/>
  <c r="B92" i="15" s="1"/>
  <c r="D92" i="15" s="1"/>
  <c r="C91" i="15"/>
  <c r="G92" i="15" s="1"/>
  <c r="B768" i="7"/>
  <c r="D768" i="7" s="1"/>
  <c r="F767" i="7"/>
  <c r="B767" i="7" s="1"/>
  <c r="D767" i="7" s="1"/>
  <c r="G767" i="7"/>
  <c r="F768" i="7"/>
  <c r="F769" i="7"/>
  <c r="B769" i="7" s="1"/>
  <c r="D769" i="7" s="1"/>
  <c r="G769" i="7"/>
  <c r="C767" i="7"/>
  <c r="G768" i="7" s="1"/>
  <c r="B1220" i="5"/>
  <c r="D1220" i="5" s="1"/>
  <c r="F1220" i="5"/>
  <c r="F1221" i="5"/>
  <c r="B1221" i="5" s="1"/>
  <c r="D1221" i="5" s="1"/>
  <c r="C1220" i="5"/>
  <c r="G1221" i="5" s="1"/>
  <c r="F1223" i="4"/>
  <c r="B1223" i="4" s="1"/>
  <c r="D1223" i="4" s="1"/>
  <c r="F1224" i="4"/>
  <c r="B1224" i="4" s="1"/>
  <c r="D1224" i="4" s="1"/>
  <c r="C1223" i="4"/>
  <c r="G1223" i="4" s="1"/>
  <c r="F1222" i="3"/>
  <c r="B1222" i="3" s="1"/>
  <c r="D1222" i="3" s="1"/>
  <c r="G1222" i="3"/>
  <c r="F1223" i="3"/>
  <c r="B1223" i="3" s="1"/>
  <c r="D1223" i="3" s="1"/>
  <c r="G1223" i="3"/>
  <c r="C1222" i="3"/>
  <c r="F1224" i="2"/>
  <c r="B1224" i="2" s="1"/>
  <c r="D1224" i="2" s="1"/>
  <c r="G1224" i="2"/>
  <c r="F1225" i="2"/>
  <c r="B1225" i="2" s="1"/>
  <c r="D1225" i="2" s="1"/>
  <c r="C1224" i="2"/>
  <c r="G1225" i="2" s="1"/>
  <c r="G1220" i="5" l="1"/>
  <c r="G1224" i="4"/>
  <c r="I1112" i="3"/>
  <c r="I1221" i="3"/>
  <c r="I1222" i="3" s="1"/>
  <c r="J1229" i="3"/>
  <c r="J1230" i="3" s="1"/>
  <c r="J1231" i="3" s="1"/>
  <c r="E1222" i="4"/>
  <c r="B90" i="15"/>
  <c r="D90" i="15" s="1"/>
  <c r="F90" i="15"/>
  <c r="C89" i="15"/>
  <c r="G90" i="15" s="1"/>
  <c r="F89" i="16"/>
  <c r="B89" i="16" s="1"/>
  <c r="D89" i="16" s="1"/>
  <c r="C88" i="16"/>
  <c r="G89" i="16" s="1"/>
  <c r="F766" i="7"/>
  <c r="B766" i="7" s="1"/>
  <c r="D766" i="7" s="1"/>
  <c r="C765" i="7"/>
  <c r="G766" i="7" s="1"/>
  <c r="F1219" i="5"/>
  <c r="B1219" i="5" s="1"/>
  <c r="D1219" i="5" s="1"/>
  <c r="C1218" i="5"/>
  <c r="G1219" i="5" s="1"/>
  <c r="F1222" i="4"/>
  <c r="B1222" i="4" s="1"/>
  <c r="D1222" i="4" s="1"/>
  <c r="C1221" i="4"/>
  <c r="G1222" i="4" s="1"/>
  <c r="G1221" i="3"/>
  <c r="C1220" i="3"/>
  <c r="F1221" i="3"/>
  <c r="B1221" i="3" s="1"/>
  <c r="D1221" i="3" s="1"/>
  <c r="F1223" i="2"/>
  <c r="B1223" i="2" s="1"/>
  <c r="D1223" i="2" s="1"/>
  <c r="C1222" i="2"/>
  <c r="G1223" i="2" s="1"/>
  <c r="E1220" i="4" l="1"/>
  <c r="F88" i="15"/>
  <c r="B88" i="15" s="1"/>
  <c r="D88" i="15" s="1"/>
  <c r="G88" i="15"/>
  <c r="F89" i="15"/>
  <c r="B89" i="15" s="1"/>
  <c r="D89" i="15" s="1"/>
  <c r="G89" i="15"/>
  <c r="F1217" i="5"/>
  <c r="B1217" i="5" s="1"/>
  <c r="D1217" i="5" s="1"/>
  <c r="G1217" i="5"/>
  <c r="F1218" i="5"/>
  <c r="B1218" i="5" s="1"/>
  <c r="D1218" i="5" s="1"/>
  <c r="G1218" i="5"/>
  <c r="B1220" i="4"/>
  <c r="D1220" i="4" s="1"/>
  <c r="B1221" i="4"/>
  <c r="D1221" i="4" s="1"/>
  <c r="F1220" i="4"/>
  <c r="G1220" i="4"/>
  <c r="F1221" i="4"/>
  <c r="G1221" i="4"/>
  <c r="E1219" i="4" l="1"/>
  <c r="C85" i="16"/>
  <c r="F87" i="15"/>
  <c r="G87" i="15"/>
  <c r="B87" i="15"/>
  <c r="D87" i="15" s="1"/>
  <c r="C86" i="15"/>
  <c r="C762" i="7"/>
  <c r="F1216" i="5"/>
  <c r="B1216" i="5" s="1"/>
  <c r="D1216" i="5" s="1"/>
  <c r="C1215" i="5"/>
  <c r="G1216" i="5" s="1"/>
  <c r="C1217" i="3"/>
  <c r="C1219" i="2"/>
  <c r="E1217" i="4" l="1"/>
  <c r="B86" i="16"/>
  <c r="D86" i="16" s="1"/>
  <c r="F84" i="16"/>
  <c r="B84" i="16" s="1"/>
  <c r="D84" i="16" s="1"/>
  <c r="G84" i="16"/>
  <c r="F85" i="16"/>
  <c r="B85" i="16" s="1"/>
  <c r="D85" i="16" s="1"/>
  <c r="G85" i="16"/>
  <c r="F86" i="16"/>
  <c r="G86" i="16"/>
  <c r="F87" i="16"/>
  <c r="B87" i="16" s="1"/>
  <c r="D87" i="16" s="1"/>
  <c r="G87" i="16"/>
  <c r="F88" i="16"/>
  <c r="B88" i="16" s="1"/>
  <c r="D88" i="16" s="1"/>
  <c r="G88" i="16"/>
  <c r="F761" i="7"/>
  <c r="B761" i="7" s="1"/>
  <c r="D761" i="7" s="1"/>
  <c r="G761" i="7"/>
  <c r="F762" i="7"/>
  <c r="B762" i="7" s="1"/>
  <c r="D762" i="7" s="1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F1216" i="3"/>
  <c r="B1216" i="3" s="1"/>
  <c r="D1216" i="3" s="1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F1218" i="2"/>
  <c r="B1218" i="2" s="1"/>
  <c r="D1218" i="2" s="1"/>
  <c r="G1218" i="2"/>
  <c r="F1219" i="2"/>
  <c r="B1219" i="2" s="1"/>
  <c r="D1219" i="2" s="1"/>
  <c r="G1219" i="2"/>
  <c r="F1220" i="2"/>
  <c r="B1220" i="2" s="1"/>
  <c r="D1220" i="2" s="1"/>
  <c r="G1220" i="2"/>
  <c r="F1221" i="2"/>
  <c r="B1221" i="2" s="1"/>
  <c r="D1221" i="2" s="1"/>
  <c r="G1221" i="2"/>
  <c r="F1222" i="2"/>
  <c r="B1222" i="2" s="1"/>
  <c r="D1222" i="2" s="1"/>
  <c r="G1222" i="2"/>
  <c r="E1216" i="4" l="1"/>
  <c r="F83" i="16"/>
  <c r="B83" i="16" s="1"/>
  <c r="D83" i="16" s="1"/>
  <c r="G83" i="16"/>
  <c r="F84" i="15"/>
  <c r="B84" i="15" s="1"/>
  <c r="D84" i="15" s="1"/>
  <c r="G84" i="15"/>
  <c r="F85" i="15"/>
  <c r="B85" i="15" s="1"/>
  <c r="D85" i="15" s="1"/>
  <c r="G85" i="15"/>
  <c r="F86" i="15"/>
  <c r="B86" i="15" s="1"/>
  <c r="D86" i="15" s="1"/>
  <c r="G86" i="15"/>
  <c r="F760" i="7"/>
  <c r="B760" i="7" s="1"/>
  <c r="D760" i="7" s="1"/>
  <c r="G760" i="7"/>
  <c r="F1213" i="5"/>
  <c r="B1213" i="5" s="1"/>
  <c r="D1213" i="5" s="1"/>
  <c r="G1213" i="5"/>
  <c r="F1214" i="5"/>
  <c r="B1214" i="5" s="1"/>
  <c r="D1214" i="5" s="1"/>
  <c r="G1214" i="5"/>
  <c r="F1215" i="5"/>
  <c r="B1215" i="5" s="1"/>
  <c r="D1215" i="5" s="1"/>
  <c r="G1215" i="5"/>
  <c r="F1216" i="4"/>
  <c r="B1216" i="4" s="1"/>
  <c r="D1216" i="4" s="1"/>
  <c r="G1216" i="4"/>
  <c r="F1217" i="4"/>
  <c r="B1217" i="4" s="1"/>
  <c r="D1217" i="4" s="1"/>
  <c r="G1217" i="4"/>
  <c r="F1218" i="4"/>
  <c r="B1218" i="4" s="1"/>
  <c r="D1218" i="4" s="1"/>
  <c r="G1218" i="4"/>
  <c r="F1219" i="4"/>
  <c r="B1219" i="4" s="1"/>
  <c r="D1219" i="4" s="1"/>
  <c r="G1219" i="4"/>
  <c r="G1215" i="3"/>
  <c r="F1217" i="2"/>
  <c r="B1217" i="2" s="1"/>
  <c r="D1217" i="2" s="1"/>
  <c r="G1217" i="2"/>
  <c r="E1214" i="4" l="1"/>
  <c r="E1215" i="4"/>
  <c r="B82" i="16"/>
  <c r="D82" i="16" s="1"/>
  <c r="C81" i="16"/>
  <c r="G81" i="16" s="1"/>
  <c r="F81" i="16"/>
  <c r="B81" i="16" s="1"/>
  <c r="D81" i="16" s="1"/>
  <c r="F82" i="16"/>
  <c r="C82" i="15"/>
  <c r="G82" i="15" s="1"/>
  <c r="F82" i="15"/>
  <c r="B82" i="15" s="1"/>
  <c r="D82" i="15" s="1"/>
  <c r="F83" i="15"/>
  <c r="B83" i="15" s="1"/>
  <c r="D83" i="15" s="1"/>
  <c r="C758" i="7"/>
  <c r="F758" i="7"/>
  <c r="B758" i="7" s="1"/>
  <c r="D758" i="7" s="1"/>
  <c r="F759" i="7"/>
  <c r="B759" i="7" s="1"/>
  <c r="D759" i="7" s="1"/>
  <c r="G759" i="7"/>
  <c r="G758" i="7"/>
  <c r="F1211" i="5"/>
  <c r="B1211" i="5" s="1"/>
  <c r="D1211" i="5" s="1"/>
  <c r="F1212" i="5"/>
  <c r="B1212" i="5" s="1"/>
  <c r="D1212" i="5" s="1"/>
  <c r="C1211" i="5"/>
  <c r="G1212" i="5" s="1"/>
  <c r="F1214" i="4"/>
  <c r="B1214" i="4" s="1"/>
  <c r="D1214" i="4" s="1"/>
  <c r="F1215" i="4"/>
  <c r="B1215" i="4" s="1"/>
  <c r="D1215" i="4" s="1"/>
  <c r="G1215" i="4"/>
  <c r="G1214" i="4"/>
  <c r="C1214" i="4"/>
  <c r="B1213" i="3"/>
  <c r="D1213" i="3" s="1"/>
  <c r="B1214" i="3"/>
  <c r="D1214" i="3" s="1"/>
  <c r="G1214" i="3"/>
  <c r="G1213" i="3"/>
  <c r="C1215" i="2"/>
  <c r="G1215" i="2" s="1"/>
  <c r="F1213" i="3"/>
  <c r="F1214" i="3"/>
  <c r="F1215" i="3"/>
  <c r="B1215" i="3" s="1"/>
  <c r="D1215" i="3" s="1"/>
  <c r="F1215" i="2"/>
  <c r="B1215" i="2" s="1"/>
  <c r="D1215" i="2" s="1"/>
  <c r="F1216" i="2"/>
  <c r="B1216" i="2" s="1"/>
  <c r="D1216" i="2" s="1"/>
  <c r="G1211" i="5" l="1"/>
  <c r="G1216" i="2"/>
  <c r="G82" i="16"/>
  <c r="G83" i="15"/>
  <c r="E1213" i="4"/>
  <c r="E1212" i="4" l="1"/>
  <c r="D16" i="1" l="1"/>
  <c r="E1211" i="4"/>
  <c r="E1210" i="4" l="1"/>
  <c r="E1209" i="4" l="1"/>
  <c r="B78" i="16"/>
  <c r="D78" i="16" s="1"/>
  <c r="F76" i="16"/>
  <c r="B76" i="16" s="1"/>
  <c r="D76" i="16" s="1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B80" i="16" s="1"/>
  <c r="D80" i="16" s="1"/>
  <c r="G80" i="16"/>
  <c r="F77" i="15"/>
  <c r="B77" i="15" s="1"/>
  <c r="D77" i="15" s="1"/>
  <c r="G77" i="15"/>
  <c r="F78" i="15"/>
  <c r="B78" i="15" s="1"/>
  <c r="D78" i="15" s="1"/>
  <c r="G78" i="15"/>
  <c r="F79" i="15"/>
  <c r="B79" i="15" s="1"/>
  <c r="D79" i="15" s="1"/>
  <c r="G79" i="15"/>
  <c r="F80" i="15"/>
  <c r="B80" i="15" s="1"/>
  <c r="D80" i="15" s="1"/>
  <c r="G80" i="15"/>
  <c r="F81" i="15"/>
  <c r="B81" i="15" s="1"/>
  <c r="D81" i="15" s="1"/>
  <c r="G81" i="15"/>
  <c r="F753" i="7"/>
  <c r="B753" i="7" s="1"/>
  <c r="D753" i="7" s="1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10" i="4"/>
  <c r="D1210" i="4" s="1"/>
  <c r="F1209" i="4"/>
  <c r="B1209" i="4" s="1"/>
  <c r="D1209" i="4" s="1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B1213" i="4" s="1"/>
  <c r="D1213" i="4" s="1"/>
  <c r="F1208" i="3"/>
  <c r="B1208" i="3" s="1"/>
  <c r="D1208" i="3" s="1"/>
  <c r="G1208" i="3"/>
  <c r="F1209" i="3"/>
  <c r="B1209" i="3" s="1"/>
  <c r="D1209" i="3" s="1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F1210" i="2"/>
  <c r="B1210" i="2" s="1"/>
  <c r="D1210" i="2" s="1"/>
  <c r="G1210" i="2"/>
  <c r="F1211" i="2"/>
  <c r="B1211" i="2" s="1"/>
  <c r="D1211" i="2" s="1"/>
  <c r="G1211" i="2"/>
  <c r="F1212" i="2"/>
  <c r="B1212" i="2" s="1"/>
  <c r="D1212" i="2" s="1"/>
  <c r="G1212" i="2"/>
  <c r="F1213" i="2"/>
  <c r="B1213" i="2" s="1"/>
  <c r="D1213" i="2" s="1"/>
  <c r="G1213" i="2"/>
  <c r="F1214" i="2"/>
  <c r="B1214" i="2" s="1"/>
  <c r="D1214" i="2" s="1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F752" i="7"/>
  <c r="B752" i="7" s="1"/>
  <c r="D752" i="7" s="1"/>
  <c r="G752" i="7"/>
  <c r="D1205" i="5"/>
  <c r="F1205" i="5"/>
  <c r="G1205" i="5"/>
  <c r="F1206" i="5"/>
  <c r="B1206" i="5" s="1"/>
  <c r="D1206" i="5" s="1"/>
  <c r="G1206" i="5"/>
  <c r="F1207" i="5"/>
  <c r="B1207" i="5" s="1"/>
  <c r="D1207" i="5" s="1"/>
  <c r="G1207" i="5"/>
  <c r="F1208" i="5"/>
  <c r="B1208" i="5" s="1"/>
  <c r="D1208" i="5" s="1"/>
  <c r="G1208" i="5"/>
  <c r="F1209" i="5"/>
  <c r="B1209" i="5" s="1"/>
  <c r="D1209" i="5" s="1"/>
  <c r="G1209" i="5"/>
  <c r="F1210" i="5"/>
  <c r="B1210" i="5" s="1"/>
  <c r="D1210" i="5" s="1"/>
  <c r="B1205" i="5"/>
  <c r="D13" i="1" l="1"/>
  <c r="D12" i="1"/>
  <c r="D11" i="1"/>
  <c r="F14" i="14"/>
  <c r="B14" i="14" s="1"/>
  <c r="D14" i="14" s="1"/>
  <c r="F15" i="12"/>
  <c r="F751" i="7"/>
  <c r="B751" i="7" s="1"/>
  <c r="D751" i="7" s="1"/>
  <c r="B15" i="12"/>
  <c r="D15" i="12" s="1"/>
  <c r="E1207" i="4"/>
  <c r="E1206" i="4" l="1"/>
  <c r="F1205" i="3"/>
  <c r="B1205" i="3" s="1"/>
  <c r="D1205" i="3" s="1"/>
  <c r="G1205" i="3"/>
  <c r="F1206" i="3"/>
  <c r="B1206" i="3" s="1"/>
  <c r="D1206" i="3" s="1"/>
  <c r="G1206" i="3"/>
  <c r="F1207" i="3"/>
  <c r="B1207" i="3" s="1"/>
  <c r="D1207" i="3" s="1"/>
  <c r="G1207" i="3"/>
  <c r="F1207" i="2"/>
  <c r="B1207" i="2" s="1"/>
  <c r="D1207" i="2" s="1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F72" i="16"/>
  <c r="B72" i="16" s="1"/>
  <c r="D72" i="16" s="1"/>
  <c r="F73" i="16"/>
  <c r="B73" i="16" s="1"/>
  <c r="D73" i="16" s="1"/>
  <c r="G73" i="16"/>
  <c r="F74" i="16"/>
  <c r="B74" i="16" s="1"/>
  <c r="D74" i="16" s="1"/>
  <c r="G74" i="16"/>
  <c r="F75" i="16"/>
  <c r="B75" i="16" s="1"/>
  <c r="D75" i="16" s="1"/>
  <c r="G75" i="16"/>
  <c r="F73" i="15"/>
  <c r="B73" i="15" s="1"/>
  <c r="D73" i="15" s="1"/>
  <c r="G73" i="15"/>
  <c r="F74" i="15"/>
  <c r="B74" i="15" s="1"/>
  <c r="D74" i="15" s="1"/>
  <c r="G74" i="15"/>
  <c r="F75" i="15"/>
  <c r="B75" i="15" s="1"/>
  <c r="D75" i="15" s="1"/>
  <c r="G75" i="15"/>
  <c r="F76" i="15"/>
  <c r="B76" i="15" s="1"/>
  <c r="D76" i="15" s="1"/>
  <c r="G76" i="15"/>
  <c r="C748" i="7"/>
  <c r="F749" i="7"/>
  <c r="B749" i="7" s="1"/>
  <c r="D749" i="7" s="1"/>
  <c r="G749" i="7"/>
  <c r="F750" i="7"/>
  <c r="B750" i="7" s="1"/>
  <c r="D750" i="7" s="1"/>
  <c r="G750" i="7"/>
  <c r="G751" i="7"/>
  <c r="F1202" i="5"/>
  <c r="B1202" i="5" s="1"/>
  <c r="D1202" i="5" s="1"/>
  <c r="G1202" i="5"/>
  <c r="F1203" i="5"/>
  <c r="B1203" i="5" s="1"/>
  <c r="D1203" i="5" s="1"/>
  <c r="G1203" i="5"/>
  <c r="F1204" i="5"/>
  <c r="B1204" i="5" s="1"/>
  <c r="D1204" i="5" s="1"/>
  <c r="G1204" i="5"/>
  <c r="F1205" i="4"/>
  <c r="B1205" i="4" s="1"/>
  <c r="D1205" i="4" s="1"/>
  <c r="G1205" i="4"/>
  <c r="F1206" i="4"/>
  <c r="B1206" i="4" s="1"/>
  <c r="D1206" i="4" s="1"/>
  <c r="G1206" i="4"/>
  <c r="F1207" i="4"/>
  <c r="B1207" i="4" s="1"/>
  <c r="D1207" i="4" s="1"/>
  <c r="G1207" i="4"/>
  <c r="F1208" i="4"/>
  <c r="B1208" i="4" s="1"/>
  <c r="D1208" i="4" s="1"/>
  <c r="G1208" i="4"/>
  <c r="F1204" i="3"/>
  <c r="B1204" i="3" s="1"/>
  <c r="D1204" i="3" s="1"/>
  <c r="G1204" i="3"/>
  <c r="C1205" i="2"/>
  <c r="G1206" i="2" s="1"/>
  <c r="F1206" i="2"/>
  <c r="B1206" i="2" s="1"/>
  <c r="D1206" i="2" s="1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G1205" i="2"/>
  <c r="F1205" i="2"/>
  <c r="F1204" i="2"/>
  <c r="B1204" i="2" s="1"/>
  <c r="D1204" i="2" s="1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F72" i="15"/>
  <c r="B72" i="15" s="1"/>
  <c r="D72" i="15" s="1"/>
  <c r="F71" i="15"/>
  <c r="B71" i="15" s="1"/>
  <c r="D71" i="15" s="1"/>
  <c r="F71" i="16"/>
  <c r="F70" i="16"/>
  <c r="E1202" i="4" l="1"/>
  <c r="E1201" i="4" l="1"/>
  <c r="F68" i="16"/>
  <c r="B68" i="16" s="1"/>
  <c r="D68" i="16" s="1"/>
  <c r="G68" i="16"/>
  <c r="F69" i="16"/>
  <c r="B69" i="16" s="1"/>
  <c r="D69" i="16" s="1"/>
  <c r="G69" i="16"/>
  <c r="B69" i="15"/>
  <c r="D69" i="15" s="1"/>
  <c r="F69" i="15"/>
  <c r="G69" i="15"/>
  <c r="F70" i="15"/>
  <c r="B70" i="15" s="1"/>
  <c r="D70" i="15" s="1"/>
  <c r="G70" i="15"/>
  <c r="F745" i="7"/>
  <c r="B745" i="7" s="1"/>
  <c r="D745" i="7" s="1"/>
  <c r="F746" i="7"/>
  <c r="B746" i="7" s="1"/>
  <c r="D746" i="7" s="1"/>
  <c r="B1198" i="5"/>
  <c r="D1198" i="5" s="1"/>
  <c r="F1198" i="5"/>
  <c r="G1198" i="5"/>
  <c r="F1199" i="5"/>
  <c r="B1199" i="5" s="1"/>
  <c r="D1199" i="5" s="1"/>
  <c r="G1199" i="5"/>
  <c r="F1201" i="4"/>
  <c r="B1201" i="4" s="1"/>
  <c r="D1201" i="4" s="1"/>
  <c r="G1201" i="4"/>
  <c r="F1202" i="4"/>
  <c r="B1202" i="4" s="1"/>
  <c r="D1202" i="4" s="1"/>
  <c r="G1202" i="4"/>
  <c r="F1200" i="3"/>
  <c r="B1200" i="3" s="1"/>
  <c r="D1200" i="3" s="1"/>
  <c r="G1200" i="3"/>
  <c r="F1201" i="3"/>
  <c r="B1201" i="3" s="1"/>
  <c r="D1201" i="3" s="1"/>
  <c r="G1201" i="3"/>
  <c r="F1202" i="2"/>
  <c r="B1202" i="2" s="1"/>
  <c r="D1202" i="2" s="1"/>
  <c r="G1202" i="2"/>
  <c r="F1203" i="2"/>
  <c r="B1203" i="2" s="1"/>
  <c r="D1203" i="2" s="1"/>
  <c r="G1203" i="2"/>
  <c r="E1200" i="4" l="1"/>
  <c r="F67" i="16"/>
  <c r="B67" i="16" s="1"/>
  <c r="D67" i="16" s="1"/>
  <c r="F66" i="16"/>
  <c r="C66" i="16"/>
  <c r="G67" i="16" s="1"/>
  <c r="B68" i="15"/>
  <c r="D68" i="15" s="1"/>
  <c r="F68" i="15"/>
  <c r="F67" i="15"/>
  <c r="C67" i="15"/>
  <c r="G68" i="15" s="1"/>
  <c r="F744" i="7"/>
  <c r="B744" i="7" s="1"/>
  <c r="D744" i="7" s="1"/>
  <c r="F743" i="7"/>
  <c r="C743" i="7"/>
  <c r="D1197" i="5"/>
  <c r="F1197" i="5"/>
  <c r="B1197" i="5" s="1"/>
  <c r="F1196" i="5"/>
  <c r="C1196" i="5"/>
  <c r="G1197" i="5" s="1"/>
  <c r="F1200" i="4"/>
  <c r="B1200" i="4" s="1"/>
  <c r="D1200" i="4" s="1"/>
  <c r="F1199" i="4"/>
  <c r="C1199" i="4"/>
  <c r="G1200" i="4" s="1"/>
  <c r="F1199" i="3"/>
  <c r="B1199" i="3" s="1"/>
  <c r="D1199" i="3" s="1"/>
  <c r="F1198" i="3"/>
  <c r="F1201" i="2"/>
  <c r="B1201" i="2" s="1"/>
  <c r="D1201" i="2" s="1"/>
  <c r="F1200" i="2"/>
  <c r="G1199" i="3"/>
  <c r="C1198" i="3"/>
  <c r="C1200" i="2"/>
  <c r="G1201" i="2" s="1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5" i="3"/>
  <c r="D1195" i="3" s="1"/>
  <c r="F1193" i="3"/>
  <c r="G1193" i="3"/>
  <c r="F1194" i="3"/>
  <c r="B1194" i="3" s="1"/>
  <c r="D1194" i="3" s="1"/>
  <c r="G1194" i="3"/>
  <c r="F1195" i="3"/>
  <c r="C1194" i="3"/>
  <c r="G1195" i="3" s="1"/>
  <c r="F1196" i="2"/>
  <c r="F1197" i="2"/>
  <c r="B1197" i="2" s="1"/>
  <c r="D1197" i="2" s="1"/>
  <c r="C1196" i="2"/>
  <c r="G1196" i="2" s="1"/>
  <c r="B739" i="7" l="1"/>
  <c r="D739" i="7" s="1"/>
  <c r="G1197" i="2"/>
  <c r="B1196" i="2"/>
  <c r="D1196" i="2" s="1"/>
  <c r="G64" i="15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F58" i="15"/>
  <c r="B58" i="15" s="1"/>
  <c r="D58" i="15" s="1"/>
  <c r="G58" i="15"/>
  <c r="F59" i="15"/>
  <c r="B59" i="15" s="1"/>
  <c r="D59" i="15" s="1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F1191" i="2"/>
  <c r="B1191" i="2" s="1"/>
  <c r="D1191" i="2" s="1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B1140" i="5" s="1"/>
  <c r="D1140" i="5" s="1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 s="1"/>
  <c r="B1111" i="5"/>
  <c r="D1111" i="5" s="1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D1107" i="5" s="1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D1105" i="5" s="1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 s="1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 s="1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 s="1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 s="1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 s="1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D1054" i="5" s="1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D1049" i="5" s="1"/>
  <c r="G1049" i="5"/>
  <c r="G1052" i="3"/>
  <c r="G1051" i="4"/>
  <c r="G1052" i="4"/>
  <c r="B1052" i="4"/>
  <c r="D1052" i="4" s="1"/>
  <c r="B1051" i="3"/>
  <c r="D1051" i="3" s="1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 s="1"/>
  <c r="B586" i="7"/>
  <c r="G1040" i="4"/>
  <c r="B1042" i="4"/>
  <c r="D1042" i="4" s="1"/>
  <c r="G1040" i="3"/>
  <c r="G1041" i="3"/>
  <c r="B1041" i="3"/>
  <c r="D1041" i="3" s="1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D1035" i="5" s="1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 s="1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D1027" i="5" s="1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D1021" i="5" s="1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 s="1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D999" i="5" s="1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D991" i="5" s="1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D987" i="5" s="1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B974" i="5"/>
  <c r="B977" i="4"/>
  <c r="D977" i="4" s="1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 s="1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 s="1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 s="1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D950" i="5" s="1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 s="1"/>
  <c r="B499" i="7"/>
  <c r="B500" i="7"/>
  <c r="D500" i="7" s="1"/>
  <c r="B501" i="7"/>
  <c r="B502" i="7"/>
  <c r="D502" i="7" s="1"/>
  <c r="B949" i="5"/>
  <c r="D949" i="5" s="1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D944" i="5" s="1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D938" i="5" s="1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D919" i="5" s="1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D459" i="7" s="1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D456" i="7" s="1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 s="1"/>
  <c r="B908" i="2"/>
  <c r="D908" i="2" s="1"/>
  <c r="B451" i="7"/>
  <c r="D451" i="7" s="1"/>
  <c r="B904" i="5"/>
  <c r="D904" i="5" s="1"/>
  <c r="B907" i="4"/>
  <c r="D907" i="4" s="1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 s="1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 s="1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 s="1"/>
  <c r="B874" i="5"/>
  <c r="D874" i="5" s="1"/>
  <c r="B876" i="5"/>
  <c r="D876" i="5" s="1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 s="1"/>
  <c r="B429" i="7"/>
  <c r="D429" i="7"/>
  <c r="B430" i="7"/>
  <c r="D430" i="7" s="1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7" i="5"/>
  <c r="D913" i="5"/>
  <c r="D914" i="5"/>
  <c r="D929" i="5"/>
  <c r="D931" i="5"/>
  <c r="D937" i="5"/>
  <c r="D941" i="5"/>
  <c r="D942" i="5"/>
  <c r="D943" i="5"/>
  <c r="D945" i="5"/>
  <c r="D948" i="5"/>
  <c r="D951" i="5"/>
  <c r="D953" i="5"/>
  <c r="D955" i="5"/>
  <c r="D956" i="5"/>
  <c r="D962" i="5"/>
  <c r="D963" i="5"/>
  <c r="D971" i="5"/>
  <c r="D974" i="5"/>
  <c r="D977" i="5"/>
  <c r="D982" i="5"/>
  <c r="D985" i="5"/>
  <c r="D993" i="5"/>
  <c r="D997" i="5"/>
  <c r="D998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2" i="5"/>
  <c r="D1023" i="5"/>
  <c r="D1024" i="5"/>
  <c r="D1029" i="5"/>
  <c r="D1031" i="5"/>
  <c r="D1032" i="5"/>
  <c r="D1033" i="5"/>
  <c r="D1034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51" i="5"/>
  <c r="D1052" i="5"/>
  <c r="D1053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E873" i="2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<sst xmlns="http://schemas.openxmlformats.org/spreadsheetml/2006/main" count="4574" uniqueCount="1033">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</sst>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Cu!$A$760:$A$1241</c:f>
              <c:numCache>
                <c:formatCode>yyyy\.mm\.dd</c:formatCode>
                <c:ptCount val="26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  <c:pt idx="252">
                  <c:v>43474</c:v>
                </c:pt>
                <c:pt idx="253">
                  <c:v>43475</c:v>
                </c:pt>
                <c:pt idx="254">
                  <c:v>43480</c:v>
                </c:pt>
                <c:pt idx="255">
                  <c:v>43481</c:v>
                </c:pt>
                <c:pt idx="256">
                  <c:v>43482</c:v>
                </c:pt>
                <c:pt idx="257">
                  <c:v>43483</c:v>
                </c:pt>
                <c:pt idx="258">
                  <c:v>43486</c:v>
                </c:pt>
                <c:pt idx="259">
                  <c:v>43487</c:v>
                </c:pt>
                <c:pt idx="260">
                  <c:v>43489</c:v>
                </c:pt>
                <c:pt idx="261">
                  <c:v>43490</c:v>
                </c:pt>
                <c:pt idx="262">
                  <c:v>43493</c:v>
                </c:pt>
              </c:numCache>
            </c:numRef>
          </c:cat>
          <c:val>
            <c:numRef>
              <c:f>Cu!$B$979:$B$1241</c:f>
              <c:numCache>
                <c:formatCode>_(* #,##0.00_);_(* \(#,##0.00\);_(* "-"??_);_(@_)</c:formatCode>
                <c:ptCount val="26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  <c:pt idx="256">
                  <c:v>7018.2705821436493</c:v>
                </c:pt>
                <c:pt idx="257">
                  <c:v>7051.2451492245409</c:v>
                </c:pt>
                <c:pt idx="258">
                  <c:v>7045.8050846834603</c:v>
                </c:pt>
                <c:pt idx="259">
                  <c:v>6987.70552075061</c:v>
                </c:pt>
                <c:pt idx="260">
                  <c:v>6947.5627584724498</c:v>
                </c:pt>
                <c:pt idx="261">
                  <c:v>6950.6389818682828</c:v>
                </c:pt>
                <c:pt idx="262">
                  <c:v>7042.8793601421903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4720"/>
        <c:axId val="44196992"/>
      </c:areaChart>
      <c:dateAx>
        <c:axId val="441747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196992"/>
        <c:crosses val="autoZero"/>
        <c:auto val="1"/>
        <c:lblOffset val="100"/>
        <c:baseTimeUnit val="days"/>
      </c:dateAx>
      <c:valAx>
        <c:axId val="441969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1747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Ni!$A$6:$A$784</c:f>
              <c:numCache>
                <c:formatCode>yyyy\.mm\.dd</c:formatCode>
                <c:ptCount val="23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</c:numCache>
            </c:numRef>
          </c:cat>
          <c:val>
            <c:numRef>
              <c:f>Ni!$B$6:$B$784</c:f>
              <c:numCache>
                <c:formatCode>_(* #,##0.00_);_(* \(#,##0.00\);_(* "-"??_);_(@_)</c:formatCode>
                <c:ptCount val="23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09632"/>
        <c:axId val="143911168"/>
      </c:areaChart>
      <c:dateAx>
        <c:axId val="1439096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11168"/>
        <c:crosses val="autoZero"/>
        <c:auto val="1"/>
        <c:lblOffset val="100"/>
        <c:baseTimeUnit val="days"/>
      </c:dateAx>
      <c:valAx>
        <c:axId val="14391116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096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Coke!$A$6:$A$108</c:f>
              <c:numCache>
                <c:formatCode>yyyy\.mm\.dd</c:formatCode>
                <c:ptCount val="10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</c:numCache>
            </c:numRef>
          </c:cat>
          <c:val>
            <c:numRef>
              <c:f>Coke!$B$6:$B$108</c:f>
              <c:numCache>
                <c:formatCode>0.00</c:formatCode>
                <c:ptCount val="10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47648"/>
        <c:axId val="143949184"/>
      </c:areaChart>
      <c:dateAx>
        <c:axId val="143947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49184"/>
        <c:crosses val="autoZero"/>
        <c:auto val="1"/>
        <c:lblOffset val="100"/>
        <c:baseTimeUnit val="days"/>
      </c:dateAx>
      <c:valAx>
        <c:axId val="143949184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476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Steel!$A$6:$A$107</c:f>
              <c:numCache>
                <c:formatCode>yyyy\.mm\.dd</c:formatCode>
                <c:ptCount val="10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</c:numCache>
            </c:numRef>
          </c:cat>
          <c:val>
            <c:numRef>
              <c:f>Steel!$B$6:$B$107</c:f>
              <c:numCache>
                <c:formatCode>0.00</c:formatCode>
                <c:ptCount val="10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57376"/>
        <c:axId val="143979648"/>
      </c:areaChart>
      <c:dateAx>
        <c:axId val="1439573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79648"/>
        <c:crosses val="autoZero"/>
        <c:auto val="1"/>
        <c:lblOffset val="100"/>
        <c:baseTimeUnit val="days"/>
      </c:dateAx>
      <c:valAx>
        <c:axId val="14397964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573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51552"/>
        <c:axId val="159353088"/>
      </c:areaChart>
      <c:dateAx>
        <c:axId val="1593515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9353088"/>
        <c:crosses val="autoZero"/>
        <c:auto val="1"/>
        <c:lblOffset val="100"/>
        <c:baseTimeUnit val="days"/>
      </c:dateAx>
      <c:valAx>
        <c:axId val="1593530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351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76896"/>
        <c:axId val="159378432"/>
      </c:areaChart>
      <c:dateAx>
        <c:axId val="1593768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937843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5937843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3768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19008"/>
        <c:axId val="159584640"/>
      </c:areaChart>
      <c:dateAx>
        <c:axId val="159419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9584640"/>
        <c:crosses val="autoZero"/>
        <c:auto val="1"/>
        <c:lblOffset val="100"/>
        <c:baseTimeUnit val="days"/>
      </c:dateAx>
      <c:valAx>
        <c:axId val="15958464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419008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04736"/>
        <c:axId val="159606272"/>
      </c:areaChart>
      <c:dateAx>
        <c:axId val="1596047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59606272"/>
        <c:crosses val="autoZero"/>
        <c:auto val="1"/>
        <c:lblOffset val="100"/>
        <c:baseTimeUnit val="days"/>
      </c:dateAx>
      <c:valAx>
        <c:axId val="159606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6047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26368"/>
        <c:axId val="159627904"/>
      </c:areaChart>
      <c:dateAx>
        <c:axId val="1596263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59627904"/>
        <c:crosses val="autoZero"/>
        <c:auto val="1"/>
        <c:lblOffset val="100"/>
        <c:baseTimeUnit val="days"/>
      </c:dateAx>
      <c:valAx>
        <c:axId val="1596279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626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68256"/>
        <c:axId val="160191232"/>
      </c:areaChart>
      <c:dateAx>
        <c:axId val="159968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191232"/>
        <c:crosses val="autoZero"/>
        <c:auto val="1"/>
        <c:lblOffset val="100"/>
        <c:baseTimeUnit val="days"/>
      </c:dateAx>
      <c:valAx>
        <c:axId val="160191232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968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11328"/>
        <c:axId val="160212864"/>
      </c:lineChart>
      <c:dateAx>
        <c:axId val="1602113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212864"/>
        <c:crosses val="autoZero"/>
        <c:auto val="1"/>
        <c:lblOffset val="100"/>
        <c:baseTimeUnit val="days"/>
      </c:dateAx>
      <c:valAx>
        <c:axId val="1602128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21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20800"/>
        <c:axId val="44222336"/>
      </c:areaChart>
      <c:dateAx>
        <c:axId val="442208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2233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4422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2208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52800"/>
        <c:axId val="159870976"/>
      </c:areaChart>
      <c:dateAx>
        <c:axId val="1598528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870976"/>
        <c:crosses val="autoZero"/>
        <c:auto val="1"/>
        <c:lblOffset val="100"/>
        <c:baseTimeUnit val="days"/>
      </c:dateAx>
      <c:valAx>
        <c:axId val="1598709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59852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99008"/>
        <c:axId val="159904896"/>
      </c:areaChart>
      <c:dateAx>
        <c:axId val="159899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904896"/>
        <c:crosses val="autoZero"/>
        <c:auto val="1"/>
        <c:lblOffset val="100"/>
        <c:baseTimeUnit val="days"/>
      </c:dateAx>
      <c:valAx>
        <c:axId val="159904896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899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10720"/>
        <c:axId val="160512256"/>
      </c:barChart>
      <c:dateAx>
        <c:axId val="160510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512256"/>
        <c:crosses val="autoZero"/>
        <c:auto val="1"/>
        <c:lblOffset val="100"/>
        <c:baseTimeUnit val="days"/>
      </c:dateAx>
      <c:valAx>
        <c:axId val="160512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51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63808"/>
        <c:axId val="160665600"/>
      </c:areaChart>
      <c:dateAx>
        <c:axId val="1606638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60665600"/>
        <c:crosses val="autoZero"/>
        <c:auto val="1"/>
        <c:lblOffset val="100"/>
        <c:baseTimeUnit val="days"/>
      </c:dateAx>
      <c:valAx>
        <c:axId val="160665600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663808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81344"/>
        <c:axId val="160691328"/>
      </c:areaChart>
      <c:dateAx>
        <c:axId val="1606813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0691328"/>
        <c:crosses val="autoZero"/>
        <c:auto val="1"/>
        <c:lblOffset val="100"/>
        <c:baseTimeUnit val="days"/>
      </c:dateAx>
      <c:valAx>
        <c:axId val="160691328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681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94880"/>
        <c:axId val="160800768"/>
      </c:lineChart>
      <c:catAx>
        <c:axId val="16079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0800768"/>
        <c:crosses val="autoZero"/>
        <c:auto val="1"/>
        <c:lblAlgn val="ctr"/>
        <c:lblOffset val="100"/>
        <c:noMultiLvlLbl val="0"/>
      </c:catAx>
      <c:valAx>
        <c:axId val="160800768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6079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16512"/>
        <c:axId val="162071680"/>
      </c:lineChart>
      <c:dateAx>
        <c:axId val="160816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071680"/>
        <c:crosses val="autoZero"/>
        <c:auto val="1"/>
        <c:lblOffset val="100"/>
        <c:baseTimeUnit val="days"/>
      </c:dateAx>
      <c:valAx>
        <c:axId val="1620716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081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12640"/>
        <c:axId val="162114176"/>
      </c:areaChart>
      <c:dateAx>
        <c:axId val="162112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114176"/>
        <c:crosses val="autoZero"/>
        <c:auto val="1"/>
        <c:lblOffset val="100"/>
        <c:baseTimeUnit val="days"/>
      </c:dateAx>
      <c:valAx>
        <c:axId val="162114176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112640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08000"/>
        <c:axId val="162213888"/>
      </c:areaChart>
      <c:dateAx>
        <c:axId val="162208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213888"/>
        <c:crosses val="autoZero"/>
        <c:auto val="1"/>
        <c:lblOffset val="100"/>
        <c:baseTimeUnit val="days"/>
      </c:dateAx>
      <c:valAx>
        <c:axId val="1622138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208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29632"/>
        <c:axId val="162243712"/>
      </c:lineChart>
      <c:dateAx>
        <c:axId val="1622296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243712"/>
        <c:crosses val="autoZero"/>
        <c:auto val="1"/>
        <c:lblOffset val="100"/>
        <c:baseTimeUnit val="days"/>
      </c:dateAx>
      <c:valAx>
        <c:axId val="1622437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22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Ag!$A$875:$A$1240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Ag!$B$875:$B$1240</c:f>
              <c:numCache>
                <c:formatCode>_(* #,##0.00_);_(* \(#,##0.00\);_(* "-"??_);_(@_)</c:formatCode>
                <c:ptCount val="25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81312"/>
        <c:axId val="133982848"/>
      </c:areaChart>
      <c:dateAx>
        <c:axId val="1339813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2848"/>
        <c:crosses val="autoZero"/>
        <c:auto val="1"/>
        <c:lblOffset val="100"/>
        <c:baseTimeUnit val="days"/>
        <c:majorUnit val="7"/>
        <c:majorTimeUnit val="days"/>
      </c:dateAx>
      <c:valAx>
        <c:axId val="1339828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13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14496"/>
        <c:axId val="162316288"/>
      </c:areaChart>
      <c:dateAx>
        <c:axId val="1623144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62316288"/>
        <c:crosses val="autoZero"/>
        <c:auto val="1"/>
        <c:lblOffset val="100"/>
        <c:baseTimeUnit val="days"/>
      </c:dateAx>
      <c:valAx>
        <c:axId val="1623162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31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52224"/>
        <c:axId val="162453760"/>
      </c:areaChart>
      <c:dateAx>
        <c:axId val="1624522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453760"/>
        <c:crosses val="autoZero"/>
        <c:auto val="1"/>
        <c:lblOffset val="100"/>
        <c:baseTimeUnit val="days"/>
      </c:dateAx>
      <c:valAx>
        <c:axId val="1624537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452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1568"/>
        <c:axId val="162463104"/>
      </c:lineChart>
      <c:dateAx>
        <c:axId val="1624615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463104"/>
        <c:crosses val="autoZero"/>
        <c:auto val="1"/>
        <c:lblOffset val="100"/>
        <c:baseTimeUnit val="days"/>
      </c:dateAx>
      <c:valAx>
        <c:axId val="16246310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6246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93952"/>
        <c:axId val="160495488"/>
      </c:areaChart>
      <c:dateAx>
        <c:axId val="1604939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0495488"/>
        <c:crosses val="autoZero"/>
        <c:auto val="1"/>
        <c:lblOffset val="100"/>
        <c:baseTimeUnit val="days"/>
      </c:dateAx>
      <c:valAx>
        <c:axId val="16049548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160493952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02528"/>
        <c:axId val="162504064"/>
      </c:areaChart>
      <c:dateAx>
        <c:axId val="1625025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504064"/>
        <c:crosses val="autoZero"/>
        <c:auto val="1"/>
        <c:lblOffset val="100"/>
        <c:baseTimeUnit val="days"/>
      </c:dateAx>
      <c:valAx>
        <c:axId val="16250406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502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74336"/>
        <c:axId val="162575872"/>
      </c:areaChart>
      <c:dateAx>
        <c:axId val="1625743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575872"/>
        <c:crosses val="autoZero"/>
        <c:auto val="1"/>
        <c:lblOffset val="100"/>
        <c:baseTimeUnit val="days"/>
      </c:dateAx>
      <c:valAx>
        <c:axId val="16257587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2574336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Zn!$A$760:$A$1237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Zn!$B$760:$B$1237</c:f>
              <c:numCache>
                <c:formatCode>_(* #,##0.00_);_(* \(#,##0.00\);_(* "-"??_);_(@_)</c:formatCode>
                <c:ptCount val="25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12288"/>
        <c:axId val="134022272"/>
      </c:areaChart>
      <c:dateAx>
        <c:axId val="1340122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22272"/>
        <c:crosses val="autoZero"/>
        <c:auto val="1"/>
        <c:lblOffset val="100"/>
        <c:baseTimeUnit val="days"/>
      </c:dateAx>
      <c:valAx>
        <c:axId val="13402227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122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USD_CNY!$A$910:$A$1027</c:f>
              <c:numCache>
                <c:formatCode>yyyy\.mm\.dd</c:formatCode>
                <c:ptCount val="11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</c:numCache>
            </c:numRef>
          </c:cat>
          <c:val>
            <c:numRef>
              <c:f>USD_CNY!$B$910:$B$1027</c:f>
              <c:numCache>
                <c:formatCode>_(* #,##0.00000_);_(* \(#,##0.00000\);_(* "-"??_);_(@_)</c:formatCode>
                <c:ptCount val="11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42368"/>
        <c:axId val="134043904"/>
      </c:areaChart>
      <c:dateAx>
        <c:axId val="1340423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043904"/>
        <c:crosses val="autoZero"/>
        <c:auto val="1"/>
        <c:lblOffset val="100"/>
        <c:baseTimeUnit val="days"/>
        <c:majorUnit val="7"/>
      </c:dateAx>
      <c:valAx>
        <c:axId val="13404390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423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71808"/>
        <c:axId val="134073344"/>
      </c:areaChart>
      <c:catAx>
        <c:axId val="13407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73344"/>
        <c:crosses val="autoZero"/>
        <c:auto val="1"/>
        <c:lblAlgn val="ctr"/>
        <c:lblOffset val="100"/>
        <c:noMultiLvlLbl val="0"/>
      </c:catAx>
      <c:valAx>
        <c:axId val="13407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718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Pb!$A$759:$A$1239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Pb!$B$759:$B$1239</c:f>
              <c:numCache>
                <c:formatCode>_(* #,##0.00_);_(* \(#,##0.00\);_(* "-"??_);_(@_)</c:formatCode>
                <c:ptCount val="25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46016"/>
        <c:axId val="134651904"/>
      </c:areaChart>
      <c:dateAx>
        <c:axId val="1346460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65190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3465190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60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7920"/>
        <c:axId val="134659456"/>
      </c:lineChart>
      <c:dateAx>
        <c:axId val="13465792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59456"/>
        <c:crosses val="autoZero"/>
        <c:auto val="1"/>
        <c:lblOffset val="100"/>
        <c:baseTimeUnit val="days"/>
      </c:dateAx>
      <c:valAx>
        <c:axId val="1346594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5792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75456"/>
        <c:axId val="143885440"/>
      </c:lineChart>
      <c:dateAx>
        <c:axId val="1438754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85440"/>
        <c:crosses val="autoZero"/>
        <c:auto val="1"/>
        <c:lblOffset val="100"/>
        <c:baseTimeUnit val="days"/>
      </c:dateAx>
      <c:valAx>
        <c:axId val="1438854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7545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1018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43493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47550</v>
      </c>
      <c r="E5" s="328">
        <f>+IF(ISERROR(VLOOKUP($E$2,Cu!$A$5:$H$1642,7,0)),0,VLOOKUP($E$2,Cu!$A$5:$H$1642,7,0))</f>
        <v>330</v>
      </c>
      <c r="F5" s="327" t="s">
        <v>3</v>
      </c>
      <c r="G5" s="326">
        <f>+IF(ISERROR(VLOOKUP($E$2,Cu!$A$5:$H$1642,2,0)),0,VLOOKUP($E$2,Cu!$A$5:$H$1642,2,0))</f>
        <v>7042.8793601421903</v>
      </c>
      <c r="H5" s="326">
        <f>+IF(ISERROR(VLOOKUP($E$2,Cu!$A$5:$H$1642,4,0)),0,VLOOKUP($E$2,Cu!$A$5:$H$1642,4,0))</f>
        <v>6019.5550086685389</v>
      </c>
      <c r="I5" s="326">
        <f>+IF(ISERROR(VLOOKUP($E$2,Cu!$A$5:$H$1999,5,0)),0,VLOOKUP($E$2,Cu!$A$5:$H$1999,5,0))</f>
        <v>5901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17900</v>
      </c>
      <c r="E6" s="328">
        <f>+IF(ISERROR(VLOOKUP($E$2,Pb!$A$5:$H$1987,7,0)),0,VLOOKUP($E$2,Pb!$A$5:$H$1987,7,0))</f>
        <v>0</v>
      </c>
      <c r="F6" s="327" t="s">
        <v>3</v>
      </c>
      <c r="G6" s="326">
        <f>+IF(ISERROR(VLOOKUP($E$2,Pb!$A$5:$H$1987,2,0)),0,VLOOKUP($E$2,Pb!$A$5:$H$1987,2,0))</f>
        <v>2651.2626823668816</v>
      </c>
      <c r="H6" s="326">
        <f>+IF(ISERROR(VLOOKUP($E$2,Pb!$A$5:$H$1987,4,0)),0,VLOOKUP($E$2,Pb!$A$5:$H$1987,4,0))</f>
        <v>2266.0364806554544</v>
      </c>
      <c r="I6" s="326">
        <f>+IF(ISERROR(VLOOKUP($E$2,Pb!$A$5:$H$1987,5,0)),0,VLOOKUP($E$2,Pb!$A$5:$H$1987,5,0))</f>
        <v>2085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3696</v>
      </c>
      <c r="E7" s="328">
        <f>+IF(ISERROR(VLOOKUP($E$2,Ag!$A$5:$H$1987,7,0)),0,VLOOKUP($E$2,Ag!$A$5:$H$1987,7,0))</f>
        <v>75</v>
      </c>
      <c r="F7" s="327" t="s">
        <v>6</v>
      </c>
      <c r="G7" s="326">
        <f>+IF(ISERROR(VLOOKUP($E$2,Ag!$A$5:$H$1518,2,0)),0,VLOOKUP($E$2,Ag!$A$5:$H$1518,2,0))</f>
        <v>547.43390357698286</v>
      </c>
      <c r="H7" s="326">
        <f>+IF(ISERROR(VLOOKUP($E$2,Ag!$A$5:$H$1518,4,0)),0,VLOOKUP($E$2,Ag!$A$5:$H$1518,4,0))</f>
        <v>467.89222527947254</v>
      </c>
      <c r="I7" s="326">
        <f>+IF(ISERROR(VLOOKUP($E$2,Ag!$A$5:$H$1518,5,0)),0,VLOOKUP($E$2,Ag!$A$5:$H$1518,5,0))</f>
        <v>507.02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21920</v>
      </c>
      <c r="E8" s="328">
        <f>+IF(ISERROR(VLOOKUP($E$2,Zn!$A$5:$H$2995,7,0)),0,VLOOKUP($E$2,Zn!$A$5:$H$2995,7,0))</f>
        <v>150</v>
      </c>
      <c r="F8" s="327" t="s">
        <v>3</v>
      </c>
      <c r="G8" s="326">
        <f>+IF(ISERROR(VLOOKUP($E$2,Zn!$A$5:$H$2995,2,0)),0,VLOOKUP($E$2,Zn!$A$5:$H$2995,2,0))</f>
        <v>3246.6859216470416</v>
      </c>
      <c r="H8" s="326">
        <f>+IF(ISERROR(VLOOKUP($E$2,Zn!$A$5:$H$2995,4,0)),0,VLOOKUP($E$2,Zn!$A$5:$H$2995,4,0))</f>
        <v>2774.9452321769586</v>
      </c>
      <c r="I8" s="326">
        <f>+IF(ISERROR(VLOOKUP($E$2,Zn!$A$5:$H$2995,5,0)),0,VLOOKUP($E$2,Zn!$A$5:$H$2995,5,0))</f>
        <v>2635.5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96350</v>
      </c>
      <c r="E9" s="328">
        <f>+IF(ISERROR(VLOOKUP($E$2,Ni!$A$6:$H$2997,7,0)),0,VLOOKUP($E$2,Ni!$A$6:$H$2997,7,0))</f>
        <v>1080</v>
      </c>
      <c r="F9" s="327" t="s">
        <v>3</v>
      </c>
      <c r="G9" s="326">
        <f>+IF(ISERROR(VLOOKUP($E$2,Ni!$A$6:$H$2997,2,0)),0,VLOOKUP($E$2,Ni!$A$6:$H$2997,2,0))</f>
        <v>14270.902762349107</v>
      </c>
      <c r="H9" s="326">
        <f>+IF(ISERROR(VLOOKUP($E$2,Ni!$A$6:$H$2997,4,0)),0,VLOOKUP($E$2,Ni!$A$6:$H$2997,4,0))</f>
        <v>12197.352788332571</v>
      </c>
      <c r="I9" s="326">
        <f>+IF(ISERROR(VLOOKUP($E$2,Ni!$A$6:$H$2997,5,0)),0,VLOOKUP($E$2,Ni!$A$6:$H$2997,5,0))</f>
        <v>11715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2041</v>
      </c>
      <c r="E10" s="328">
        <f>+IF(ISERROR(VLOOKUP($E$2,Coke!$A$6:$H$2997,7,0)),0,VLOOKUP($E$2,Coke!$A$6:$H$2997,7,0))</f>
        <v>-7.5</v>
      </c>
      <c r="F10" s="327" t="s">
        <v>3</v>
      </c>
      <c r="G10" s="326">
        <f>+IF(ISERROR(VLOOKUP($E$2,Coke!$A$6:$H$2997,2,0)),0,VLOOKUP($E$2,Coke!$A$6:$H$2997,2,0))</f>
        <v>302.30319188328519</v>
      </c>
      <c r="H10" s="326">
        <f>+IF(ISERROR(VLOOKUP($E$2,Coke!$A$6:$H$2997,4,0)),0,VLOOKUP($E$2,Coke!$A$6:$H$2997,4,0))</f>
        <v>258.37879648144036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3830</v>
      </c>
      <c r="E11" s="328">
        <f>+IF(ISERROR(VLOOKUP($E$2,Steel!$A$6:$H$2997,7,0)),0,VLOOKUP($E$2,Steel!$A$6:$H$2997,7,0))</f>
        <v>10</v>
      </c>
      <c r="F11" s="327" t="s">
        <v>3</v>
      </c>
      <c r="G11" s="326">
        <f>+IF(ISERROR(VLOOKUP($E$2,Steel!$A$6:$H$2997,2,0)),0,VLOOKUP($E$2,Steel!$A$6:$H$2997,2,0))</f>
        <v>567.28134488632156</v>
      </c>
      <c r="H11" s="326">
        <f>+IF(ISERROR(VLOOKUP($E$2,Steel!$A$6:$H$2997,4,0)),0,VLOOKUP($E$2,Steel!$A$6:$H$2997,4,0))</f>
        <v>484.85585033018941</v>
      </c>
      <c r="I11" s="355">
        <f>+IF(ISERROR(VLOOKUP($E$2,Steel!$A$6:$H$2997,5,0)),0,VLOOKUP($E$2,Steel!$A$6:$H$2997,5,0))</f>
        <v>473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43493</v>
      </c>
      <c r="C15" s="182" t="s">
        <v>1002</v>
      </c>
      <c r="D15" s="192">
        <f>+IF(ISERROR(VLOOKUP($E$2,'CNY-VND'!$A$4:$B$500,2,0)),0,VLOOKUP($E$2,'CNY-VND'!$A$4:$B$500,2,0))</f>
        <v>3472</v>
      </c>
      <c r="E15" s="386" t="s">
        <v>1000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23240</v>
      </c>
      <c r="E16" s="386" t="s">
        <v>1003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6.7515000000000001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88" t="s">
        <v>657</v>
      </c>
      <c r="B34" s="388"/>
      <c r="C34" s="389" t="s">
        <v>4</v>
      </c>
      <c r="D34" s="389"/>
      <c r="E34" s="389"/>
      <c r="F34" s="389"/>
      <c r="G34" s="389"/>
      <c r="H34" s="389"/>
      <c r="I34" s="389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8" t="s">
        <v>705</v>
      </c>
      <c r="B49" s="388"/>
      <c r="C49" s="389" t="s">
        <v>706</v>
      </c>
      <c r="D49" s="389"/>
      <c r="E49" s="389"/>
      <c r="F49" s="389"/>
      <c r="G49" s="389"/>
      <c r="H49" s="389"/>
      <c r="I49" s="389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8" t="s">
        <v>721</v>
      </c>
      <c r="B67" s="388"/>
      <c r="C67" s="389" t="s">
        <v>722</v>
      </c>
      <c r="D67" s="389"/>
      <c r="E67" s="389"/>
      <c r="F67" s="389"/>
      <c r="G67" s="389"/>
      <c r="H67" s="389"/>
      <c r="I67" s="389"/>
    </row>
    <row r="82" spans="1:9" x14ac:dyDescent="0.3">
      <c r="A82" s="388" t="s">
        <v>759</v>
      </c>
      <c r="B82" s="388"/>
      <c r="C82" s="389" t="s">
        <v>760</v>
      </c>
      <c r="D82" s="389"/>
      <c r="E82" s="389"/>
      <c r="F82" s="389"/>
      <c r="G82" s="389"/>
      <c r="H82" s="389"/>
      <c r="I82" s="389"/>
    </row>
    <row r="100" spans="1:9" x14ac:dyDescent="0.3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3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3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15" activePane="bottomLeft" state="frozen"/>
      <selection pane="bottomLeft" activeCell="B1028" sqref="B1028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225">
        <v>43467</v>
      </c>
      <c r="B1012" s="341">
        <v>6.8689</v>
      </c>
    </row>
    <row r="1013" spans="1:2" x14ac:dyDescent="0.35">
      <c r="A1013" s="225">
        <v>43468</v>
      </c>
      <c r="B1013" s="341">
        <v>6.8757700000000002</v>
      </c>
    </row>
    <row r="1014" spans="1:2" x14ac:dyDescent="0.35">
      <c r="A1014" s="225">
        <v>43469</v>
      </c>
      <c r="B1014" s="341">
        <v>6.8765400000000003</v>
      </c>
    </row>
    <row r="1015" spans="1:2" x14ac:dyDescent="0.35">
      <c r="A1015" s="225">
        <v>43472</v>
      </c>
      <c r="B1015" s="341">
        <v>6.8641199999999998</v>
      </c>
    </row>
    <row r="1016" spans="1:2" x14ac:dyDescent="0.35">
      <c r="A1016" s="225">
        <v>43473</v>
      </c>
      <c r="B1016" s="341">
        <v>6.8448399999999996</v>
      </c>
    </row>
    <row r="1017" spans="1:2" x14ac:dyDescent="0.35">
      <c r="A1017" s="225">
        <v>43474</v>
      </c>
      <c r="B1017" s="341">
        <v>6.8527899999999997</v>
      </c>
    </row>
    <row r="1018" spans="1:2" x14ac:dyDescent="0.35">
      <c r="A1018" s="225">
        <v>43475</v>
      </c>
      <c r="B1018" s="341">
        <v>6.8110099999999996</v>
      </c>
    </row>
    <row r="1019" spans="1:2" x14ac:dyDescent="0.35">
      <c r="A1019" s="225">
        <v>43480</v>
      </c>
      <c r="B1019" s="341">
        <v>6.7619100000000003</v>
      </c>
    </row>
    <row r="1020" spans="1:2" x14ac:dyDescent="0.35">
      <c r="A1020" s="225">
        <v>43481</v>
      </c>
      <c r="B1020" s="341">
        <v>6.77285</v>
      </c>
    </row>
    <row r="1021" spans="1:2" x14ac:dyDescent="0.35">
      <c r="A1021" s="225">
        <v>43482</v>
      </c>
      <c r="B1021" s="341">
        <v>6.7595000000000001</v>
      </c>
    </row>
    <row r="1022" spans="1:2" x14ac:dyDescent="0.35">
      <c r="A1022" s="225">
        <v>43483</v>
      </c>
      <c r="B1022" s="341">
        <v>6.7746899999999997</v>
      </c>
    </row>
    <row r="1023" spans="1:2" x14ac:dyDescent="0.35">
      <c r="A1023" s="225">
        <v>43486</v>
      </c>
      <c r="B1023" s="341">
        <v>6.8012100000000002</v>
      </c>
    </row>
    <row r="1024" spans="1:2" x14ac:dyDescent="0.35">
      <c r="A1024" s="225">
        <v>43487</v>
      </c>
      <c r="B1024" s="341">
        <v>6.7998000000000003</v>
      </c>
    </row>
    <row r="1025" spans="1:2" x14ac:dyDescent="0.35">
      <c r="A1025" s="225">
        <v>43489</v>
      </c>
      <c r="B1025" s="341">
        <v>6.7923099999999996</v>
      </c>
    </row>
    <row r="1026" spans="1:2" x14ac:dyDescent="0.35">
      <c r="A1026" s="225">
        <v>43490</v>
      </c>
      <c r="B1026" s="341">
        <v>6.7936199999999998</v>
      </c>
    </row>
    <row r="1027" spans="1:2" x14ac:dyDescent="0.35">
      <c r="A1027" s="225">
        <v>43493</v>
      </c>
      <c r="B1027" s="341">
        <v>6.7515000000000001</v>
      </c>
    </row>
    <row r="1028" spans="1:2" x14ac:dyDescent="0.35">
      <c r="A1028" s="125"/>
      <c r="B1028" s="341"/>
    </row>
    <row r="1029" spans="1:2" x14ac:dyDescent="0.35">
      <c r="A1029" s="125"/>
      <c r="B1029" s="341"/>
    </row>
    <row r="1030" spans="1:2" x14ac:dyDescent="0.35">
      <c r="A1030" s="125"/>
      <c r="B1030" s="341"/>
    </row>
    <row r="1031" spans="1:2" x14ac:dyDescent="0.35">
      <c r="A1031" s="125"/>
      <c r="B1031" s="341"/>
    </row>
    <row r="1032" spans="1:2" x14ac:dyDescent="0.35">
      <c r="A1032" s="125"/>
    </row>
    <row r="1033" spans="1:2" x14ac:dyDescent="0.35">
      <c r="A1033" s="125"/>
    </row>
    <row r="1034" spans="1:2" x14ac:dyDescent="0.35">
      <c r="A1034" s="125"/>
    </row>
    <row r="1035" spans="1:2" x14ac:dyDescent="0.35">
      <c r="A1035" s="125"/>
    </row>
    <row r="1036" spans="1:2" x14ac:dyDescent="0.35">
      <c r="A1036" s="125"/>
    </row>
    <row r="1037" spans="1:2" x14ac:dyDescent="0.35">
      <c r="A1037" s="125"/>
    </row>
    <row r="1038" spans="1:2" x14ac:dyDescent="0.35">
      <c r="A1038" s="125"/>
    </row>
    <row r="1039" spans="1:2" x14ac:dyDescent="0.35">
      <c r="A1039" s="125"/>
    </row>
    <row r="1040" spans="1:2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93" activePane="bottomLeft" state="frozen"/>
      <selection pane="bottomLeft" activeCell="B509" sqref="B509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>
        <v>23250</v>
      </c>
    </row>
    <row r="496" spans="1:2" ht="15.5" x14ac:dyDescent="0.35">
      <c r="A496" s="307">
        <v>43472</v>
      </c>
      <c r="B496" s="333">
        <v>23255</v>
      </c>
    </row>
    <row r="497" spans="1:2" ht="15.5" x14ac:dyDescent="0.35">
      <c r="A497" s="307">
        <v>43473</v>
      </c>
      <c r="B497" s="333">
        <v>23255</v>
      </c>
    </row>
    <row r="498" spans="1:2" ht="15.5" x14ac:dyDescent="0.35">
      <c r="A498" s="307">
        <v>43474</v>
      </c>
      <c r="B498" s="333">
        <v>23245</v>
      </c>
    </row>
    <row r="499" spans="1:2" ht="15.5" x14ac:dyDescent="0.35">
      <c r="A499" s="307">
        <v>43475</v>
      </c>
      <c r="B499" s="333">
        <v>23245</v>
      </c>
    </row>
    <row r="500" spans="1:2" ht="15.5" x14ac:dyDescent="0.35">
      <c r="A500" s="307">
        <v>43480</v>
      </c>
      <c r="B500" s="333">
        <v>23245</v>
      </c>
    </row>
    <row r="501" spans="1:2" ht="15.5" x14ac:dyDescent="0.35">
      <c r="A501" s="307">
        <v>43481</v>
      </c>
      <c r="B501" s="333">
        <v>23245</v>
      </c>
    </row>
    <row r="502" spans="1:2" ht="15.5" x14ac:dyDescent="0.35">
      <c r="A502" s="307">
        <v>43482</v>
      </c>
      <c r="B502" s="333">
        <v>23245</v>
      </c>
    </row>
    <row r="503" spans="1:2" ht="15.5" x14ac:dyDescent="0.35">
      <c r="A503" s="307">
        <v>43483</v>
      </c>
      <c r="B503" s="333">
        <v>23245</v>
      </c>
    </row>
    <row r="504" spans="1:2" ht="15.5" x14ac:dyDescent="0.35">
      <c r="A504" s="307">
        <v>43486</v>
      </c>
      <c r="B504" s="333">
        <v>23245</v>
      </c>
    </row>
    <row r="505" spans="1:2" ht="15.5" x14ac:dyDescent="0.35">
      <c r="A505" s="307">
        <v>43487</v>
      </c>
      <c r="B505" s="333">
        <v>23245</v>
      </c>
    </row>
    <row r="506" spans="1:2" ht="15.5" x14ac:dyDescent="0.35">
      <c r="A506" s="307">
        <v>43489</v>
      </c>
      <c r="B506" s="333">
        <v>23245</v>
      </c>
    </row>
    <row r="507" spans="1:2" ht="15.5" x14ac:dyDescent="0.35">
      <c r="A507" s="307">
        <v>43490</v>
      </c>
      <c r="B507" s="333">
        <v>23235</v>
      </c>
    </row>
    <row r="508" spans="1:2" ht="15.5" x14ac:dyDescent="0.35">
      <c r="A508" s="307">
        <v>43493</v>
      </c>
      <c r="B508" s="333">
        <v>23240</v>
      </c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50" activePane="bottomLeft" state="frozen"/>
      <selection pane="bottomLeft" activeCell="B365" sqref="B365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>
        <v>3409</v>
      </c>
    </row>
    <row r="352" spans="1:2" x14ac:dyDescent="0.35">
      <c r="A352" s="307">
        <v>43472</v>
      </c>
      <c r="B352" s="310">
        <v>3410</v>
      </c>
    </row>
    <row r="353" spans="1:2" x14ac:dyDescent="0.35">
      <c r="A353" s="307">
        <v>43473</v>
      </c>
      <c r="B353" s="310">
        <v>3412</v>
      </c>
    </row>
    <row r="354" spans="1:2" x14ac:dyDescent="0.35">
      <c r="A354" s="307">
        <v>43474</v>
      </c>
      <c r="B354" s="310">
        <v>3422</v>
      </c>
    </row>
    <row r="355" spans="1:2" x14ac:dyDescent="0.35">
      <c r="A355" s="307">
        <v>43475</v>
      </c>
      <c r="B355" s="310">
        <v>3447</v>
      </c>
    </row>
    <row r="356" spans="1:2" x14ac:dyDescent="0.35">
      <c r="A356" s="307">
        <v>43480</v>
      </c>
      <c r="B356" s="310">
        <v>3447</v>
      </c>
    </row>
    <row r="357" spans="1:2" x14ac:dyDescent="0.35">
      <c r="A357" s="307">
        <v>43481</v>
      </c>
      <c r="B357" s="310">
        <v>3459</v>
      </c>
    </row>
    <row r="358" spans="1:2" x14ac:dyDescent="0.35">
      <c r="A358" s="307">
        <v>43482</v>
      </c>
      <c r="B358" s="310">
        <v>3462</v>
      </c>
    </row>
    <row r="359" spans="1:2" x14ac:dyDescent="0.35">
      <c r="A359" s="307">
        <v>43483</v>
      </c>
      <c r="B359" s="310">
        <v>3453</v>
      </c>
    </row>
    <row r="360" spans="1:2" x14ac:dyDescent="0.35">
      <c r="A360" s="307">
        <v>43486</v>
      </c>
      <c r="B360" s="310">
        <v>3440</v>
      </c>
    </row>
    <row r="361" spans="1:2" x14ac:dyDescent="0.35">
      <c r="A361" s="307">
        <v>43487</v>
      </c>
      <c r="B361" s="310">
        <v>3439</v>
      </c>
    </row>
    <row r="362" spans="1:2" x14ac:dyDescent="0.35">
      <c r="A362" s="307">
        <v>43489</v>
      </c>
      <c r="B362" s="310">
        <v>3450</v>
      </c>
    </row>
    <row r="363" spans="1:2" x14ac:dyDescent="0.35">
      <c r="A363" s="307">
        <v>43490</v>
      </c>
      <c r="B363" s="310">
        <v>3459</v>
      </c>
    </row>
    <row r="364" spans="1:2" x14ac:dyDescent="0.35">
      <c r="A364" s="307">
        <v>43493</v>
      </c>
      <c r="B364" s="310">
        <v>3472</v>
      </c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9"/>
  <sheetViews>
    <sheetView zoomScaleNormal="100" workbookViewId="0">
      <pane ySplit="4" topLeftCell="A1229" activePane="bottomLeft" state="frozen"/>
      <selection pane="bottomLeft" activeCell="E1242" sqref="E1242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5901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44" si="33">+IF(F1188=0,"",C1188/F1188)</f>
        <v>7047.9524779751482</v>
      </c>
      <c r="C1188" s="267">
        <v>49120</v>
      </c>
      <c r="D1188" s="47">
        <f t="shared" ref="D1188:D1244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3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3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3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3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3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3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3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3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35">
      <c r="A1237" s="225">
        <v>43486</v>
      </c>
      <c r="B1237" s="47">
        <f t="shared" si="33"/>
        <v>7045.8050846834603</v>
      </c>
      <c r="C1237" s="267">
        <f>C1238+405</f>
        <v>47920</v>
      </c>
      <c r="D1237" s="47">
        <f t="shared" si="34"/>
        <v>6022.0556279345819</v>
      </c>
      <c r="E1237" s="267"/>
      <c r="F1237" s="170">
        <f>USD_CNY!B1023</f>
        <v>6.8012100000000002</v>
      </c>
      <c r="G1237" s="162">
        <f t="shared" si="51"/>
        <v>150</v>
      </c>
    </row>
    <row r="1238" spans="1:7" x14ac:dyDescent="0.35">
      <c r="A1238" s="225">
        <v>43487</v>
      </c>
      <c r="B1238" s="47">
        <f t="shared" si="33"/>
        <v>6987.70552075061</v>
      </c>
      <c r="C1238" s="267">
        <v>47515</v>
      </c>
      <c r="D1238" s="47">
        <f t="shared" si="34"/>
        <v>5972.397880983428</v>
      </c>
      <c r="E1238" s="267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35">
      <c r="A1239" s="225">
        <v>43489</v>
      </c>
      <c r="B1239" s="47">
        <f t="shared" si="33"/>
        <v>6947.5627584724498</v>
      </c>
      <c r="C1239" s="267">
        <f>C1240-30</f>
        <v>47190</v>
      </c>
      <c r="D1239" s="47">
        <f t="shared" si="34"/>
        <v>5938.0878277542306</v>
      </c>
      <c r="E1239" s="267"/>
      <c r="F1239" s="170">
        <f>USD_CNY!B1025</f>
        <v>6.7923099999999996</v>
      </c>
      <c r="G1239" s="162">
        <f t="shared" ref="G1239:G1240" si="52">+C1239-C1238</f>
        <v>-325</v>
      </c>
    </row>
    <row r="1240" spans="1:7" x14ac:dyDescent="0.35">
      <c r="A1240" s="225">
        <v>43490</v>
      </c>
      <c r="B1240" s="47">
        <f t="shared" si="33"/>
        <v>6950.6389818682828</v>
      </c>
      <c r="C1240" s="267">
        <v>47220</v>
      </c>
      <c r="D1240" s="47">
        <f t="shared" si="34"/>
        <v>5940.7170785199005</v>
      </c>
      <c r="E1240" s="267">
        <v>5885</v>
      </c>
      <c r="F1240" s="170">
        <f>USD_CNY!B1026</f>
        <v>6.7936199999999998</v>
      </c>
      <c r="G1240" s="162">
        <f t="shared" si="52"/>
        <v>30</v>
      </c>
    </row>
    <row r="1241" spans="1:7" x14ac:dyDescent="0.35">
      <c r="A1241" s="225">
        <v>43493</v>
      </c>
      <c r="B1241" s="47">
        <f t="shared" si="33"/>
        <v>7042.8793601421903</v>
      </c>
      <c r="C1241" s="267">
        <v>47550</v>
      </c>
      <c r="D1241" s="47">
        <f t="shared" si="34"/>
        <v>6019.5550086685389</v>
      </c>
      <c r="E1241" s="267">
        <v>5901</v>
      </c>
      <c r="F1241" s="170">
        <f>USD_CNY!B1027</f>
        <v>6.7515000000000001</v>
      </c>
      <c r="G1241" s="162">
        <f t="shared" ref="G1241:G1244" si="53">+C1241-C1240</f>
        <v>330</v>
      </c>
    </row>
    <row r="1242" spans="1:7" x14ac:dyDescent="0.35">
      <c r="A1242" s="225">
        <v>43494</v>
      </c>
      <c r="B1242" s="47" t="str">
        <f t="shared" si="33"/>
        <v/>
      </c>
      <c r="C1242" s="267"/>
      <c r="D1242" s="47" t="e">
        <f t="shared" si="34"/>
        <v>#VALUE!</v>
      </c>
      <c r="E1242" s="267"/>
      <c r="F1242" s="170">
        <f>USD_CNY!B1028</f>
        <v>0</v>
      </c>
      <c r="G1242" s="162">
        <f t="shared" si="53"/>
        <v>-47550</v>
      </c>
    </row>
    <row r="1243" spans="1:7" x14ac:dyDescent="0.35">
      <c r="A1243" s="225">
        <v>43495</v>
      </c>
      <c r="B1243" s="47" t="str">
        <f t="shared" si="33"/>
        <v/>
      </c>
      <c r="C1243" s="267"/>
      <c r="D1243" s="47" t="e">
        <f t="shared" si="34"/>
        <v>#VALUE!</v>
      </c>
      <c r="E1243" s="267"/>
      <c r="F1243" s="170">
        <f>USD_CNY!B1029</f>
        <v>0</v>
      </c>
      <c r="G1243" s="162">
        <f t="shared" si="53"/>
        <v>0</v>
      </c>
    </row>
    <row r="1244" spans="1:7" x14ac:dyDescent="0.35">
      <c r="A1244" s="225">
        <v>43496</v>
      </c>
      <c r="B1244" s="47" t="str">
        <f t="shared" si="33"/>
        <v/>
      </c>
      <c r="C1244" s="267"/>
      <c r="D1244" s="47" t="e">
        <f t="shared" si="34"/>
        <v>#VALUE!</v>
      </c>
      <c r="E1244" s="267"/>
      <c r="F1244" s="170">
        <f>USD_CNY!B1030</f>
        <v>0</v>
      </c>
      <c r="G1244" s="162">
        <f t="shared" si="53"/>
        <v>0</v>
      </c>
    </row>
    <row r="1245" spans="1:7" x14ac:dyDescent="0.35">
      <c r="A1245" s="46"/>
      <c r="B1245" s="47"/>
      <c r="C1245" s="267"/>
      <c r="D1245" s="47"/>
      <c r="E1245" s="267"/>
      <c r="F1245" s="47"/>
    </row>
    <row r="1246" spans="1:7" x14ac:dyDescent="0.35">
      <c r="A1246" s="46"/>
      <c r="B1246" s="47"/>
      <c r="C1246" s="267"/>
      <c r="D1246" s="47"/>
      <c r="E1246" s="267"/>
      <c r="F1246" s="47"/>
    </row>
    <row r="1247" spans="1:7" x14ac:dyDescent="0.35">
      <c r="A1247" s="46"/>
      <c r="B1247" s="47"/>
      <c r="C1247" s="267"/>
      <c r="D1247" s="47"/>
      <c r="E1247" s="267"/>
      <c r="F1247" s="47"/>
    </row>
    <row r="1248" spans="1:7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4"/>
  <sheetViews>
    <sheetView showZeros="0" workbookViewId="0">
      <pane ySplit="4" topLeftCell="A1230" activePane="bottomLeft" state="frozen"/>
      <selection pane="bottomLeft" activeCell="E1240" sqref="E1240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39" si="37">+IF(F1203=0,"",C1203/F1203)</f>
        <v>2683.427583474408</v>
      </c>
      <c r="C1203" s="47">
        <v>18625</v>
      </c>
      <c r="D1203" s="47">
        <f t="shared" ref="D1203:D1239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x14ac:dyDescent="0.3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  <c r="J1230" s="25">
        <f>J1229/7</f>
        <v>199.57142857142858</v>
      </c>
    </row>
    <row r="1231" spans="1:10" x14ac:dyDescent="0.3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  <c r="J1231" s="25">
        <f>J1230*4</f>
        <v>798.28571428571433</v>
      </c>
    </row>
    <row r="1232" spans="1:10" x14ac:dyDescent="0.3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3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3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3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x14ac:dyDescent="0.3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x14ac:dyDescent="0.35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 x14ac:dyDescent="0.35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 x14ac:dyDescent="0.35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3" si="48">+C1239-C1238</f>
        <v>0</v>
      </c>
    </row>
    <row r="1240" spans="1:7" x14ac:dyDescent="0.35">
      <c r="A1240" s="201"/>
      <c r="B1240" s="47"/>
      <c r="C1240" s="47"/>
      <c r="D1240" s="47"/>
      <c r="E1240" s="47"/>
      <c r="F1240" s="170">
        <f>USD_CNY!B1028</f>
        <v>0</v>
      </c>
      <c r="G1240" s="162">
        <f t="shared" si="48"/>
        <v>-17900</v>
      </c>
    </row>
    <row r="1241" spans="1:7" x14ac:dyDescent="0.35">
      <c r="A1241" s="201"/>
      <c r="B1241" s="47"/>
      <c r="C1241" s="47"/>
      <c r="D1241" s="47"/>
      <c r="E1241" s="47"/>
      <c r="F1241" s="170">
        <f>USD_CNY!B1029</f>
        <v>0</v>
      </c>
      <c r="G1241" s="162">
        <f t="shared" si="48"/>
        <v>0</v>
      </c>
    </row>
    <row r="1242" spans="1:7" x14ac:dyDescent="0.35">
      <c r="A1242" s="201"/>
      <c r="B1242" s="47"/>
      <c r="C1242" s="47"/>
      <c r="D1242" s="47"/>
      <c r="E1242" s="47"/>
      <c r="F1242" s="170">
        <f>USD_CNY!B1030</f>
        <v>0</v>
      </c>
      <c r="G1242" s="162">
        <f t="shared" si="48"/>
        <v>0</v>
      </c>
    </row>
    <row r="1243" spans="1:7" x14ac:dyDescent="0.35">
      <c r="A1243" s="201"/>
      <c r="B1243" s="47"/>
      <c r="C1243" s="47"/>
      <c r="D1243" s="47"/>
      <c r="E1243" s="47"/>
      <c r="F1243" s="170">
        <f>USD_CNY!B1031</f>
        <v>0</v>
      </c>
      <c r="G1243" s="162">
        <f t="shared" si="48"/>
        <v>0</v>
      </c>
    </row>
    <row r="1244" spans="1:7" x14ac:dyDescent="0.35">
      <c r="A1244" s="201"/>
      <c r="B1244" s="47"/>
      <c r="C1244" s="47"/>
      <c r="D1244" s="47"/>
      <c r="E1244" s="47"/>
      <c r="F1244" s="62"/>
    </row>
    <row r="1245" spans="1:7" x14ac:dyDescent="0.35">
      <c r="A1245" s="201"/>
      <c r="B1245" s="47"/>
      <c r="C1245" s="47"/>
      <c r="D1245" s="47"/>
      <c r="E1245" s="47"/>
      <c r="F1245" s="62"/>
    </row>
    <row r="1246" spans="1:7" x14ac:dyDescent="0.35">
      <c r="A1246" s="201"/>
      <c r="B1246" s="47"/>
      <c r="C1246" s="47"/>
      <c r="D1246" s="47"/>
      <c r="E1246" s="47"/>
      <c r="F1246" s="62"/>
    </row>
    <row r="1247" spans="1:7" x14ac:dyDescent="0.35">
      <c r="A1247" s="201"/>
      <c r="B1247" s="47"/>
      <c r="C1247" s="47"/>
      <c r="D1247" s="47"/>
      <c r="E1247" s="47"/>
      <c r="F1247" s="62"/>
    </row>
    <row r="1248" spans="1:7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10"/>
      <c r="B1387" s="325"/>
      <c r="C1387" s="325"/>
      <c r="D1387" s="325"/>
      <c r="E1387" s="325"/>
      <c r="F1387" s="69"/>
    </row>
    <row r="1388" spans="1:6" x14ac:dyDescent="0.35">
      <c r="F1388" s="70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2"/>
  <sheetViews>
    <sheetView zoomScale="85" zoomScaleNormal="85" workbookViewId="0">
      <pane ySplit="4" topLeftCell="A1233" activePane="bottomLeft" state="frozen"/>
      <selection pane="bottomLeft" activeCell="E1240" sqref="E1240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40" si="40">+IF(F1204=0,"",C1204/F1204)</f>
        <v>502.68342758347438</v>
      </c>
      <c r="C1204" s="257">
        <v>3489</v>
      </c>
      <c r="D1204" s="20">
        <f t="shared" ref="D1204:D1240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3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3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3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3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3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3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x14ac:dyDescent="0.3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x14ac:dyDescent="0.35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 x14ac:dyDescent="0.35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 x14ac:dyDescent="0.35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46" si="52">+C1240-C1239</f>
        <v>75</v>
      </c>
    </row>
    <row r="1241" spans="1:7" x14ac:dyDescent="0.35">
      <c r="A1241" s="225">
        <v>43494</v>
      </c>
      <c r="B1241" s="20"/>
      <c r="C1241" s="257"/>
      <c r="D1241" s="20"/>
      <c r="E1241" s="20"/>
      <c r="F1241" s="170">
        <f>USD_CNY!B1028</f>
        <v>0</v>
      </c>
      <c r="G1241" s="184">
        <f t="shared" si="52"/>
        <v>-3696</v>
      </c>
    </row>
    <row r="1242" spans="1:7" x14ac:dyDescent="0.35">
      <c r="A1242" s="225">
        <v>43495</v>
      </c>
      <c r="B1242" s="20"/>
      <c r="C1242" s="257"/>
      <c r="D1242" s="20"/>
      <c r="E1242" s="20"/>
      <c r="F1242" s="170">
        <f>USD_CNY!B1029</f>
        <v>0</v>
      </c>
      <c r="G1242" s="184">
        <f t="shared" si="52"/>
        <v>0</v>
      </c>
    </row>
    <row r="1243" spans="1:7" x14ac:dyDescent="0.35">
      <c r="A1243" s="225">
        <v>43496</v>
      </c>
      <c r="B1243" s="20"/>
      <c r="C1243" s="257"/>
      <c r="D1243" s="20"/>
      <c r="E1243" s="20"/>
      <c r="F1243" s="170">
        <f>USD_CNY!B1030</f>
        <v>0</v>
      </c>
      <c r="G1243" s="184">
        <f t="shared" si="52"/>
        <v>0</v>
      </c>
    </row>
    <row r="1244" spans="1:7" x14ac:dyDescent="0.35">
      <c r="A1244" s="225">
        <v>43497</v>
      </c>
      <c r="B1244" s="20"/>
      <c r="C1244" s="257"/>
      <c r="D1244" s="20"/>
      <c r="E1244" s="20"/>
      <c r="F1244" s="170">
        <f>USD_CNY!B1031</f>
        <v>0</v>
      </c>
      <c r="G1244" s="184">
        <f t="shared" si="52"/>
        <v>0</v>
      </c>
    </row>
    <row r="1245" spans="1:7" x14ac:dyDescent="0.35">
      <c r="A1245" s="225">
        <v>43498</v>
      </c>
      <c r="B1245" s="20"/>
      <c r="C1245" s="257"/>
      <c r="D1245" s="20"/>
      <c r="E1245" s="20"/>
      <c r="F1245" s="170">
        <f>USD_CNY!B1032</f>
        <v>0</v>
      </c>
      <c r="G1245" s="184">
        <f t="shared" si="52"/>
        <v>0</v>
      </c>
    </row>
    <row r="1246" spans="1:7" x14ac:dyDescent="0.35">
      <c r="A1246" s="224"/>
      <c r="B1246" s="20"/>
      <c r="C1246" s="257"/>
      <c r="D1246" s="20"/>
      <c r="E1246" s="20"/>
      <c r="F1246" s="170">
        <f>USD_CNY!B1033</f>
        <v>0</v>
      </c>
      <c r="G1246" s="184">
        <f t="shared" si="52"/>
        <v>0</v>
      </c>
    </row>
    <row r="1247" spans="1:7" x14ac:dyDescent="0.35">
      <c r="A1247" s="224"/>
      <c r="B1247" s="20"/>
      <c r="C1247" s="257"/>
      <c r="D1247" s="20"/>
      <c r="E1247" s="20"/>
      <c r="F1247" s="58"/>
    </row>
    <row r="1248" spans="1:7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6"/>
      <c r="B1395" s="99"/>
      <c r="C1395" s="261"/>
      <c r="D1395" s="99"/>
      <c r="E1395" s="99"/>
      <c r="F1395" s="60"/>
    </row>
    <row r="1396" spans="1:6" x14ac:dyDescent="0.35">
      <c r="F1396" s="54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1"/>
  <sheetViews>
    <sheetView zoomScale="85" zoomScaleNormal="85" workbookViewId="0">
      <pane ySplit="4" topLeftCell="A1223" activePane="bottomLeft" state="frozen"/>
      <selection pane="bottomLeft" activeCell="E1238" sqref="E1238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2774.9452321769586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4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41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3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3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3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3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3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3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x14ac:dyDescent="0.3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 x14ac:dyDescent="0.35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 x14ac:dyDescent="0.35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 x14ac:dyDescent="0.35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41" si="50">+C1237-C1236</f>
        <v>150</v>
      </c>
    </row>
    <row r="1238" spans="1:7" x14ac:dyDescent="0.35">
      <c r="A1238" s="225">
        <v>43494</v>
      </c>
      <c r="B1238" s="3" t="str">
        <f t="shared" si="40"/>
        <v/>
      </c>
      <c r="D1238" s="3" t="e">
        <f t="shared" si="38"/>
        <v>#VALUE!</v>
      </c>
      <c r="F1238" s="170">
        <f>USD_CNY!B1028</f>
        <v>0</v>
      </c>
      <c r="G1238" s="184">
        <f t="shared" si="50"/>
        <v>-21920</v>
      </c>
    </row>
    <row r="1239" spans="1:7" x14ac:dyDescent="0.35">
      <c r="A1239" s="225">
        <v>43495</v>
      </c>
      <c r="B1239" s="3" t="str">
        <f t="shared" si="40"/>
        <v/>
      </c>
      <c r="D1239" s="3" t="e">
        <f t="shared" si="38"/>
        <v>#VALUE!</v>
      </c>
      <c r="F1239" s="170">
        <f>USD_CNY!B1029</f>
        <v>0</v>
      </c>
      <c r="G1239" s="184">
        <f t="shared" si="50"/>
        <v>0</v>
      </c>
    </row>
    <row r="1240" spans="1:7" x14ac:dyDescent="0.35">
      <c r="A1240" s="225">
        <v>43496</v>
      </c>
      <c r="B1240" s="3" t="str">
        <f t="shared" si="40"/>
        <v/>
      </c>
      <c r="D1240" s="3" t="e">
        <f t="shared" si="38"/>
        <v>#VALUE!</v>
      </c>
      <c r="F1240" s="170">
        <f>USD_CNY!B1030</f>
        <v>0</v>
      </c>
      <c r="G1240" s="184">
        <f t="shared" si="50"/>
        <v>0</v>
      </c>
    </row>
    <row r="1241" spans="1:7" x14ac:dyDescent="0.35">
      <c r="A1241" s="225">
        <v>43497</v>
      </c>
      <c r="B1241" s="3" t="str">
        <f t="shared" si="40"/>
        <v/>
      </c>
      <c r="D1241" s="3" t="e">
        <f t="shared" si="38"/>
        <v>#VALUE!</v>
      </c>
      <c r="F1241" s="170">
        <f>USD_CNY!B1031</f>
        <v>0</v>
      </c>
      <c r="G1241" s="184">
        <f t="shared" si="50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8"/>
  <sheetViews>
    <sheetView zoomScale="115" zoomScaleNormal="115" workbookViewId="0">
      <pane ySplit="5" topLeftCell="A777" activePane="bottomLeft" state="frozen"/>
      <selection pane="bottomLeft" activeCell="E785" sqref="E785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84" si="28">+IF(F731=0,"",C731/F731)</f>
        <v>14764.542141360806</v>
      </c>
      <c r="C731" s="288">
        <v>102900</v>
      </c>
      <c r="D731" s="110">
        <f t="shared" ref="D731:D784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3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3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3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3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3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3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x14ac:dyDescent="0.3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 x14ac:dyDescent="0.3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 x14ac:dyDescent="0.3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 x14ac:dyDescent="0.3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1" x14ac:dyDescent="0.3">
      <c r="A785" s="350">
        <v>43494</v>
      </c>
    </row>
    <row r="786" spans="1:1" x14ac:dyDescent="0.3">
      <c r="A786" s="350">
        <v>43495</v>
      </c>
    </row>
    <row r="787" spans="1:1" x14ac:dyDescent="0.3">
      <c r="A787" s="350">
        <v>43496</v>
      </c>
    </row>
    <row r="788" spans="1:1" x14ac:dyDescent="0.3">
      <c r="A788" s="350">
        <v>43497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1"/>
  <sheetViews>
    <sheetView workbookViewId="0">
      <pane xSplit="1" ySplit="5" topLeftCell="B99" activePane="bottomRight" state="frozen"/>
      <selection pane="topRight" activeCell="B1" sqref="B1"/>
      <selection pane="bottomLeft" activeCell="A6" sqref="A6"/>
      <selection pane="bottomRight" activeCell="E108" sqref="E108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111" si="13">+IF(F55=0,"",C55/F55)</f>
        <v>342.49720205469623</v>
      </c>
      <c r="C55" s="371">
        <v>2387</v>
      </c>
      <c r="D55" s="357">
        <f t="shared" ref="D55:D11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3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3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3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3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3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3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3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3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3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3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3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3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 x14ac:dyDescent="0.3">
      <c r="A105" s="350">
        <v>43487</v>
      </c>
      <c r="B105" s="357">
        <f t="shared" si="13"/>
        <v>296.92049766169595</v>
      </c>
      <c r="C105" s="37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 x14ac:dyDescent="0.3">
      <c r="A106" s="350">
        <v>43489</v>
      </c>
      <c r="B106" s="357">
        <f t="shared" si="13"/>
        <v>303.06331719253097</v>
      </c>
      <c r="C106" s="37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 x14ac:dyDescent="0.3">
      <c r="A107" s="350">
        <v>43490</v>
      </c>
      <c r="B107" s="357">
        <f t="shared" si="13"/>
        <v>301.53290881739042</v>
      </c>
      <c r="C107" s="37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 x14ac:dyDescent="0.3">
      <c r="A108" s="350">
        <v>43493</v>
      </c>
      <c r="B108" s="357">
        <f t="shared" si="13"/>
        <v>302.30319188328519</v>
      </c>
      <c r="C108" s="37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1" si="33">C108-C107</f>
        <v>-7.5</v>
      </c>
    </row>
    <row r="109" spans="1:7" x14ac:dyDescent="0.3">
      <c r="A109" s="350">
        <v>43494</v>
      </c>
      <c r="B109" s="357" t="str">
        <f t="shared" si="13"/>
        <v/>
      </c>
      <c r="D109" s="357">
        <f t="shared" si="14"/>
        <v>0</v>
      </c>
      <c r="F109" s="1">
        <f>USD_CNY!B1028</f>
        <v>0</v>
      </c>
      <c r="G109" s="361">
        <f t="shared" si="33"/>
        <v>-2041</v>
      </c>
    </row>
    <row r="110" spans="1:7" x14ac:dyDescent="0.3">
      <c r="A110" s="350">
        <v>43495</v>
      </c>
      <c r="B110" s="357" t="str">
        <f t="shared" si="13"/>
        <v/>
      </c>
      <c r="D110" s="357">
        <f t="shared" si="14"/>
        <v>0</v>
      </c>
      <c r="F110" s="1">
        <f>USD_CNY!B1029</f>
        <v>0</v>
      </c>
      <c r="G110" s="361">
        <f t="shared" si="33"/>
        <v>0</v>
      </c>
    </row>
    <row r="111" spans="1:7" x14ac:dyDescent="0.3">
      <c r="A111" s="350">
        <v>43496</v>
      </c>
      <c r="B111" s="357" t="str">
        <f t="shared" si="13"/>
        <v/>
      </c>
      <c r="D111" s="357">
        <f t="shared" si="14"/>
        <v>0</v>
      </c>
      <c r="F111" s="1">
        <f>USD_CNY!B1030</f>
        <v>0</v>
      </c>
      <c r="G111" s="361">
        <f t="shared" si="33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108" sqref="E108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111" si="14">+IF(F54=0,"",C54/F54)</f>
        <v>672.94171664705709</v>
      </c>
      <c r="C54" s="335">
        <v>4690</v>
      </c>
      <c r="D54" s="358">
        <f t="shared" ref="D54:D111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3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3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3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3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3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3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3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3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3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3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 x14ac:dyDescent="0.3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 x14ac:dyDescent="0.3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 x14ac:dyDescent="0.3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1" si="33">C107-C106</f>
        <v>10</v>
      </c>
    </row>
    <row r="108" spans="1:7" x14ac:dyDescent="0.3">
      <c r="A108" s="350">
        <v>43494</v>
      </c>
      <c r="B108" s="357" t="str">
        <f t="shared" si="14"/>
        <v/>
      </c>
      <c r="C108" s="335"/>
      <c r="D108" s="357">
        <f t="shared" si="15"/>
        <v>0</v>
      </c>
      <c r="E108" s="371"/>
      <c r="F108" s="359">
        <f>USD_CNY!B1028</f>
        <v>0</v>
      </c>
      <c r="G108" s="361">
        <f t="shared" si="33"/>
        <v>-3830</v>
      </c>
    </row>
    <row r="109" spans="1:7" x14ac:dyDescent="0.3">
      <c r="A109" s="350">
        <v>43495</v>
      </c>
      <c r="B109" s="357" t="str">
        <f t="shared" si="14"/>
        <v/>
      </c>
      <c r="C109" s="335"/>
      <c r="D109" s="357">
        <f t="shared" si="15"/>
        <v>0</v>
      </c>
      <c r="E109" s="371"/>
      <c r="F109" s="359">
        <f>USD_CNY!B1029</f>
        <v>0</v>
      </c>
      <c r="G109" s="361">
        <f t="shared" si="33"/>
        <v>0</v>
      </c>
    </row>
    <row r="110" spans="1:7" x14ac:dyDescent="0.3">
      <c r="A110" s="350">
        <v>43496</v>
      </c>
      <c r="B110" s="357" t="str">
        <f t="shared" si="14"/>
        <v/>
      </c>
      <c r="C110" s="335"/>
      <c r="D110" s="357">
        <f t="shared" si="15"/>
        <v>0</v>
      </c>
      <c r="E110" s="371"/>
      <c r="F110" s="359">
        <f>USD_CNY!B1030</f>
        <v>0</v>
      </c>
      <c r="G110" s="361">
        <f t="shared" si="33"/>
        <v>0</v>
      </c>
    </row>
    <row r="111" spans="1:7" x14ac:dyDescent="0.3">
      <c r="A111" s="350">
        <v>43497</v>
      </c>
      <c r="B111" s="357" t="str">
        <f t="shared" si="14"/>
        <v/>
      </c>
      <c r="C111" s="335"/>
      <c r="D111" s="357">
        <f t="shared" si="15"/>
        <v>0</v>
      </c>
      <c r="E111" s="371"/>
      <c r="F111" s="359">
        <f>USD_CNY!B1031</f>
        <v>0</v>
      </c>
      <c r="G111" s="361">
        <f t="shared" si="33"/>
        <v>0</v>
      </c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2019-01-28T09:52:34Z</dcterms:modified>
</cp:coreProperties>
</file>