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 tabRatio="666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r:id="rId9"/>
    <sheet name="SiMn 6517" sheetId="14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212" i="4" l="1"/>
  <c r="B1209" i="5"/>
  <c r="D1209" i="5" s="1"/>
  <c r="B1213" i="2"/>
  <c r="D1213" i="2" s="1"/>
  <c r="D16" i="1" l="1"/>
  <c r="E1211" i="4"/>
  <c r="B1208" i="5"/>
  <c r="D1208" i="5" s="1"/>
  <c r="B1212" i="2"/>
  <c r="D1212" i="2" s="1"/>
  <c r="E1210" i="4" l="1"/>
  <c r="B1207" i="5"/>
  <c r="D1207" i="5" s="1"/>
  <c r="B1211" i="2"/>
  <c r="D1211" i="2" s="1"/>
  <c r="E1209" i="4" l="1"/>
  <c r="D76" i="16"/>
  <c r="D80" i="16"/>
  <c r="B76" i="16"/>
  <c r="B78" i="16"/>
  <c r="D78" i="16" s="1"/>
  <c r="B80" i="16"/>
  <c r="F76" i="16"/>
  <c r="G76" i="16"/>
  <c r="F77" i="16"/>
  <c r="B77" i="16" s="1"/>
  <c r="D77" i="16" s="1"/>
  <c r="G77" i="16"/>
  <c r="F78" i="16"/>
  <c r="G78" i="16"/>
  <c r="F79" i="16"/>
  <c r="B79" i="16" s="1"/>
  <c r="D79" i="16" s="1"/>
  <c r="G79" i="16"/>
  <c r="F80" i="16"/>
  <c r="G80" i="16"/>
  <c r="D77" i="15"/>
  <c r="B77" i="15"/>
  <c r="B78" i="15"/>
  <c r="D78" i="15" s="1"/>
  <c r="B79" i="15"/>
  <c r="D79" i="15" s="1"/>
  <c r="B81" i="15"/>
  <c r="D81" i="15" s="1"/>
  <c r="F77" i="15"/>
  <c r="G77" i="15"/>
  <c r="F78" i="15"/>
  <c r="G78" i="15"/>
  <c r="F79" i="15"/>
  <c r="G79" i="15"/>
  <c r="F80" i="15"/>
  <c r="B80" i="15" s="1"/>
  <c r="D80" i="15" s="1"/>
  <c r="G80" i="15"/>
  <c r="F81" i="15"/>
  <c r="G81" i="15"/>
  <c r="D753" i="7"/>
  <c r="D757" i="7"/>
  <c r="B753" i="7"/>
  <c r="B757" i="7"/>
  <c r="F753" i="7"/>
  <c r="G753" i="7"/>
  <c r="F754" i="7"/>
  <c r="B754" i="7" s="1"/>
  <c r="D754" i="7" s="1"/>
  <c r="G754" i="7"/>
  <c r="F755" i="7"/>
  <c r="B755" i="7" s="1"/>
  <c r="D755" i="7" s="1"/>
  <c r="G755" i="7"/>
  <c r="F756" i="7"/>
  <c r="B756" i="7" s="1"/>
  <c r="D756" i="7" s="1"/>
  <c r="G756" i="7"/>
  <c r="F757" i="7"/>
  <c r="G757" i="7"/>
  <c r="B1206" i="5"/>
  <c r="D1206" i="5"/>
  <c r="D1209" i="4"/>
  <c r="D1213" i="4"/>
  <c r="B1209" i="4"/>
  <c r="B1210" i="4"/>
  <c r="D1210" i="4" s="1"/>
  <c r="B1213" i="4"/>
  <c r="F1209" i="4"/>
  <c r="G1209" i="4"/>
  <c r="F1210" i="4"/>
  <c r="G1210" i="4"/>
  <c r="F1211" i="4"/>
  <c r="B1211" i="4" s="1"/>
  <c r="D1211" i="4" s="1"/>
  <c r="G1211" i="4"/>
  <c r="F1212" i="4"/>
  <c r="B1212" i="4" s="1"/>
  <c r="D1212" i="4" s="1"/>
  <c r="G1212" i="4"/>
  <c r="F1213" i="4"/>
  <c r="G1213" i="4"/>
  <c r="D1208" i="3"/>
  <c r="D1212" i="3"/>
  <c r="B1208" i="3"/>
  <c r="B1209" i="3"/>
  <c r="D1209" i="3" s="1"/>
  <c r="B1212" i="3"/>
  <c r="F1208" i="3"/>
  <c r="G1208" i="3"/>
  <c r="F1209" i="3"/>
  <c r="G1209" i="3"/>
  <c r="F1210" i="3"/>
  <c r="B1210" i="3" s="1"/>
  <c r="D1210" i="3" s="1"/>
  <c r="G1210" i="3"/>
  <c r="F1211" i="3"/>
  <c r="B1211" i="3" s="1"/>
  <c r="D1211" i="3" s="1"/>
  <c r="G1211" i="3"/>
  <c r="F1212" i="3"/>
  <c r="G1212" i="3"/>
  <c r="B1210" i="2"/>
  <c r="D1210" i="2"/>
  <c r="F1210" i="2"/>
  <c r="G1210" i="2"/>
  <c r="F1211" i="2"/>
  <c r="G1211" i="2"/>
  <c r="F1212" i="2"/>
  <c r="G1212" i="2"/>
  <c r="F1213" i="2"/>
  <c r="G1213" i="2"/>
  <c r="F1214" i="2"/>
  <c r="G1214" i="2"/>
  <c r="E1208" i="4" l="1"/>
  <c r="D20" i="14"/>
  <c r="D21" i="14"/>
  <c r="F15" i="14"/>
  <c r="F16" i="14"/>
  <c r="F17" i="14"/>
  <c r="F18" i="14"/>
  <c r="F19" i="14"/>
  <c r="F20" i="14"/>
  <c r="D21" i="12"/>
  <c r="D22" i="12"/>
  <c r="D23" i="12"/>
  <c r="D24" i="12"/>
  <c r="D25" i="12"/>
  <c r="D26" i="12"/>
  <c r="D27" i="12"/>
  <c r="D28" i="12"/>
  <c r="D29" i="12"/>
  <c r="D30" i="12"/>
  <c r="D31" i="12"/>
  <c r="D16" i="12"/>
  <c r="F16" i="12"/>
  <c r="F17" i="12"/>
  <c r="F18" i="12"/>
  <c r="F19" i="12"/>
  <c r="F20" i="12"/>
  <c r="F21" i="12"/>
  <c r="B75" i="16"/>
  <c r="D75" i="16" s="1"/>
  <c r="B76" i="15"/>
  <c r="D76" i="15" s="1"/>
  <c r="B752" i="7"/>
  <c r="D752" i="7"/>
  <c r="F752" i="7"/>
  <c r="G752" i="7"/>
  <c r="B1208" i="4"/>
  <c r="D1208" i="4" s="1"/>
  <c r="D1205" i="5"/>
  <c r="F1205" i="5"/>
  <c r="G1205" i="5"/>
  <c r="F1206" i="5"/>
  <c r="G1206" i="5"/>
  <c r="F1207" i="5"/>
  <c r="G1207" i="5"/>
  <c r="F1208" i="5"/>
  <c r="G1208" i="5"/>
  <c r="F1209" i="5"/>
  <c r="G1209" i="5"/>
  <c r="F1210" i="5"/>
  <c r="G1210" i="5"/>
  <c r="B1205" i="5"/>
  <c r="D13" i="1" l="1"/>
  <c r="D12" i="1"/>
  <c r="D11" i="1"/>
  <c r="F14" i="14"/>
  <c r="B14" i="14" s="1"/>
  <c r="D14" i="14" s="1"/>
  <c r="F15" i="12"/>
  <c r="F751" i="7"/>
  <c r="B15" i="12"/>
  <c r="D15" i="12" s="1"/>
  <c r="E1207" i="4"/>
  <c r="B74" i="16"/>
  <c r="D74" i="16" s="1"/>
  <c r="B75" i="15"/>
  <c r="D75" i="15" s="1"/>
  <c r="B751" i="7"/>
  <c r="D751" i="7" s="1"/>
  <c r="B1204" i="5"/>
  <c r="D1204" i="5"/>
  <c r="B1207" i="4"/>
  <c r="D1207" i="4" s="1"/>
  <c r="E1206" i="4" l="1"/>
  <c r="B73" i="16"/>
  <c r="D73" i="16" s="1"/>
  <c r="B74" i="15"/>
  <c r="D74" i="15" s="1"/>
  <c r="B750" i="7"/>
  <c r="D750" i="7"/>
  <c r="B1203" i="5"/>
  <c r="D1203" i="5" s="1"/>
  <c r="B1206" i="4"/>
  <c r="D1206" i="4"/>
  <c r="D1207" i="2"/>
  <c r="B1207" i="2"/>
  <c r="D1205" i="3"/>
  <c r="B1205" i="3"/>
  <c r="F1205" i="3"/>
  <c r="G1205" i="3"/>
  <c r="F1206" i="3"/>
  <c r="B1206" i="3" s="1"/>
  <c r="D1206" i="3" s="1"/>
  <c r="G1206" i="3"/>
  <c r="F1207" i="3"/>
  <c r="B1207" i="3" s="1"/>
  <c r="D1207" i="3" s="1"/>
  <c r="G1207" i="3"/>
  <c r="F1207" i="2"/>
  <c r="G1207" i="2"/>
  <c r="F1208" i="2"/>
  <c r="B1208" i="2" s="1"/>
  <c r="D1208" i="2" s="1"/>
  <c r="G1208" i="2"/>
  <c r="F1209" i="2"/>
  <c r="B1209" i="2" s="1"/>
  <c r="D1209" i="2" s="1"/>
  <c r="G1209" i="2"/>
  <c r="E1205" i="4" l="1"/>
  <c r="C71" i="16"/>
  <c r="G72" i="16" s="1"/>
  <c r="B72" i="16"/>
  <c r="D72" i="16" s="1"/>
  <c r="F72" i="16"/>
  <c r="F73" i="16"/>
  <c r="G73" i="16"/>
  <c r="F74" i="16"/>
  <c r="G74" i="16"/>
  <c r="F75" i="16"/>
  <c r="G75" i="16"/>
  <c r="B73" i="15"/>
  <c r="D73" i="15" s="1"/>
  <c r="F73" i="15"/>
  <c r="G73" i="15"/>
  <c r="F74" i="15"/>
  <c r="G74" i="15"/>
  <c r="F75" i="15"/>
  <c r="G75" i="15"/>
  <c r="F76" i="15"/>
  <c r="G76" i="15"/>
  <c r="C748" i="7"/>
  <c r="B749" i="7"/>
  <c r="D749" i="7" s="1"/>
  <c r="F749" i="7"/>
  <c r="G749" i="7"/>
  <c r="F750" i="7"/>
  <c r="G750" i="7"/>
  <c r="G751" i="7"/>
  <c r="B1202" i="5"/>
  <c r="D1202" i="5" s="1"/>
  <c r="F1202" i="5"/>
  <c r="G1202" i="5"/>
  <c r="F1203" i="5"/>
  <c r="G1203" i="5"/>
  <c r="F1204" i="5"/>
  <c r="G1204" i="5"/>
  <c r="B1205" i="4"/>
  <c r="D1205" i="4" s="1"/>
  <c r="F1205" i="4"/>
  <c r="G1205" i="4"/>
  <c r="F1206" i="4"/>
  <c r="G1206" i="4"/>
  <c r="F1207" i="4"/>
  <c r="G1207" i="4"/>
  <c r="F1208" i="4"/>
  <c r="G1208" i="4"/>
  <c r="D1204" i="3"/>
  <c r="F1204" i="3"/>
  <c r="B1204" i="3" s="1"/>
  <c r="G1204" i="3"/>
  <c r="C1205" i="2"/>
  <c r="G1206" i="2" s="1"/>
  <c r="B1206" i="2"/>
  <c r="D1206" i="2" s="1"/>
  <c r="F1206" i="2"/>
  <c r="E1204" i="4" l="1"/>
  <c r="G1203" i="3"/>
  <c r="G1202" i="3"/>
  <c r="F1203" i="3"/>
  <c r="B1203" i="3" s="1"/>
  <c r="D1203" i="3" s="1"/>
  <c r="F1202" i="3"/>
  <c r="B1202" i="3" s="1"/>
  <c r="D1202" i="3" s="1"/>
  <c r="G1204" i="2"/>
  <c r="B1205" i="2"/>
  <c r="D1205" i="2" s="1"/>
  <c r="D1204" i="2"/>
  <c r="B1204" i="2"/>
  <c r="G1205" i="2"/>
  <c r="F1205" i="2"/>
  <c r="F1204" i="2"/>
  <c r="G1204" i="4"/>
  <c r="F1204" i="4"/>
  <c r="B1204" i="4" s="1"/>
  <c r="D1204" i="4" s="1"/>
  <c r="G1203" i="4"/>
  <c r="F1203" i="4"/>
  <c r="B1203" i="4" s="1"/>
  <c r="D1203" i="4" s="1"/>
  <c r="E1203" i="4"/>
  <c r="F1201" i="5"/>
  <c r="B1201" i="5" s="1"/>
  <c r="D1201" i="5" s="1"/>
  <c r="G1201" i="5"/>
  <c r="G1200" i="5"/>
  <c r="F1200" i="5"/>
  <c r="B1200" i="5" s="1"/>
  <c r="D1200" i="5" s="1"/>
  <c r="D748" i="7"/>
  <c r="D747" i="7"/>
  <c r="G748" i="7"/>
  <c r="G747" i="7"/>
  <c r="G746" i="7"/>
  <c r="F748" i="7"/>
  <c r="F747" i="7"/>
  <c r="B747" i="7" s="1"/>
  <c r="B748" i="7"/>
  <c r="G70" i="16"/>
  <c r="G71" i="16"/>
  <c r="B71" i="16"/>
  <c r="D71" i="16" s="1"/>
  <c r="B70" i="16"/>
  <c r="D70" i="16" s="1"/>
  <c r="G72" i="15"/>
  <c r="G71" i="15"/>
  <c r="D71" i="15"/>
  <c r="F72" i="15"/>
  <c r="B72" i="15" s="1"/>
  <c r="D72" i="15" s="1"/>
  <c r="F71" i="15"/>
  <c r="B71" i="15" s="1"/>
  <c r="F71" i="16"/>
  <c r="F70" i="16"/>
  <c r="E1202" i="4" l="1"/>
  <c r="B69" i="16"/>
  <c r="D69" i="16" s="1"/>
  <c r="B70" i="15"/>
  <c r="D70" i="15" s="1"/>
  <c r="B1202" i="4"/>
  <c r="D1202" i="4"/>
  <c r="B1199" i="5"/>
  <c r="D1199" i="5"/>
  <c r="B1201" i="3"/>
  <c r="D1201" i="3" s="1"/>
  <c r="E1201" i="4" l="1"/>
  <c r="B68" i="16"/>
  <c r="D68" i="16"/>
  <c r="F68" i="16"/>
  <c r="G68" i="16"/>
  <c r="F69" i="16"/>
  <c r="G69" i="16"/>
  <c r="B69" i="15"/>
  <c r="D69" i="15" s="1"/>
  <c r="F69" i="15"/>
  <c r="G69" i="15"/>
  <c r="F70" i="15"/>
  <c r="G70" i="15"/>
  <c r="D745" i="7"/>
  <c r="B745" i="7"/>
  <c r="F745" i="7"/>
  <c r="F746" i="7"/>
  <c r="B746" i="7" s="1"/>
  <c r="D746" i="7" s="1"/>
  <c r="B1198" i="5"/>
  <c r="D1198" i="5"/>
  <c r="F1198" i="5"/>
  <c r="G1198" i="5"/>
  <c r="F1199" i="5"/>
  <c r="G1199" i="5"/>
  <c r="B1201" i="4"/>
  <c r="D1201" i="4" s="1"/>
  <c r="F1201" i="4"/>
  <c r="G1201" i="4"/>
  <c r="F1202" i="4"/>
  <c r="G1202" i="4"/>
  <c r="B1200" i="3"/>
  <c r="D1200" i="3" s="1"/>
  <c r="F1200" i="3"/>
  <c r="G1200" i="3"/>
  <c r="F1201" i="3"/>
  <c r="G1201" i="3"/>
  <c r="D1202" i="2"/>
  <c r="B1202" i="2"/>
  <c r="F1202" i="2"/>
  <c r="G1202" i="2"/>
  <c r="F1203" i="2"/>
  <c r="B1203" i="2" s="1"/>
  <c r="D1203" i="2" s="1"/>
  <c r="G1203" i="2"/>
  <c r="E1200" i="4" l="1"/>
  <c r="D67" i="16"/>
  <c r="B67" i="16"/>
  <c r="F67" i="16"/>
  <c r="G67" i="16"/>
  <c r="F66" i="16"/>
  <c r="C66" i="16"/>
  <c r="B68" i="15"/>
  <c r="D68" i="15" s="1"/>
  <c r="F68" i="15"/>
  <c r="F67" i="15"/>
  <c r="C67" i="15"/>
  <c r="G68" i="15" s="1"/>
  <c r="D744" i="7"/>
  <c r="B744" i="7"/>
  <c r="F744" i="7"/>
  <c r="F743" i="7"/>
  <c r="C743" i="7"/>
  <c r="D1197" i="5"/>
  <c r="G1197" i="5"/>
  <c r="F1197" i="5"/>
  <c r="B1197" i="5" s="1"/>
  <c r="F1196" i="5"/>
  <c r="C1196" i="5"/>
  <c r="D1200" i="4"/>
  <c r="B1200" i="4"/>
  <c r="F1200" i="4"/>
  <c r="F1199" i="4"/>
  <c r="G1200" i="4"/>
  <c r="C1199" i="4"/>
  <c r="D1201" i="2"/>
  <c r="B1201" i="2"/>
  <c r="F1199" i="3"/>
  <c r="B1199" i="3" s="1"/>
  <c r="D1199" i="3" s="1"/>
  <c r="F1198" i="3"/>
  <c r="F1201" i="2"/>
  <c r="F1200" i="2"/>
  <c r="G1199" i="3"/>
  <c r="C1198" i="3"/>
  <c r="G1201" i="2"/>
  <c r="C1200" i="2"/>
  <c r="E1198" i="4" l="1"/>
  <c r="F1198" i="4"/>
  <c r="B1198" i="4" s="1"/>
  <c r="D1198" i="4" s="1"/>
  <c r="G1198" i="4"/>
  <c r="B1199" i="4"/>
  <c r="D1199" i="4" s="1"/>
  <c r="G1199" i="4"/>
  <c r="E1197" i="4" l="1"/>
  <c r="F64" i="16"/>
  <c r="B64" i="16" s="1"/>
  <c r="D64" i="16" s="1"/>
  <c r="G64" i="16"/>
  <c r="F65" i="16"/>
  <c r="B65" i="16" s="1"/>
  <c r="D65" i="16" s="1"/>
  <c r="G65" i="16"/>
  <c r="B66" i="16"/>
  <c r="D66" i="16" s="1"/>
  <c r="G66" i="16"/>
  <c r="F65" i="15"/>
  <c r="B65" i="15" s="1"/>
  <c r="D65" i="15" s="1"/>
  <c r="G65" i="15"/>
  <c r="F66" i="15"/>
  <c r="B66" i="15" s="1"/>
  <c r="D66" i="15" s="1"/>
  <c r="G66" i="15"/>
  <c r="B67" i="15"/>
  <c r="D67" i="15" s="1"/>
  <c r="G67" i="15"/>
  <c r="F741" i="7"/>
  <c r="B741" i="7" s="1"/>
  <c r="D741" i="7" s="1"/>
  <c r="F742" i="7"/>
  <c r="B742" i="7" s="1"/>
  <c r="D742" i="7" s="1"/>
  <c r="B743" i="7"/>
  <c r="D743" i="7" s="1"/>
  <c r="F1194" i="5"/>
  <c r="B1194" i="5" s="1"/>
  <c r="D1194" i="5" s="1"/>
  <c r="G1194" i="5"/>
  <c r="F1195" i="5"/>
  <c r="B1195" i="5" s="1"/>
  <c r="D1195" i="5" s="1"/>
  <c r="G1195" i="5"/>
  <c r="B1196" i="5"/>
  <c r="D1196" i="5" s="1"/>
  <c r="G1196" i="5"/>
  <c r="F1196" i="3"/>
  <c r="B1196" i="3" s="1"/>
  <c r="D1196" i="3" s="1"/>
  <c r="G1196" i="3"/>
  <c r="F1197" i="3"/>
  <c r="B1197" i="3" s="1"/>
  <c r="D1197" i="3" s="1"/>
  <c r="G1197" i="3"/>
  <c r="B1198" i="3"/>
  <c r="D1198" i="3" s="1"/>
  <c r="G1198" i="3"/>
  <c r="B1200" i="2"/>
  <c r="D1200" i="2" s="1"/>
  <c r="F1198" i="2"/>
  <c r="B1198" i="2" s="1"/>
  <c r="D1198" i="2" s="1"/>
  <c r="G1198" i="2"/>
  <c r="F1199" i="2"/>
  <c r="B1199" i="2" s="1"/>
  <c r="D1199" i="2" s="1"/>
  <c r="G1199" i="2"/>
  <c r="G1200" i="2"/>
  <c r="E1196" i="4" l="1"/>
  <c r="F62" i="16"/>
  <c r="B62" i="16" s="1"/>
  <c r="D62" i="16" s="1"/>
  <c r="G62" i="16"/>
  <c r="F63" i="16"/>
  <c r="B63" i="16" s="1"/>
  <c r="D63" i="16" s="1"/>
  <c r="G63" i="16"/>
  <c r="F63" i="15"/>
  <c r="B63" i="15" s="1"/>
  <c r="D63" i="15" s="1"/>
  <c r="F64" i="15"/>
  <c r="B64" i="15" s="1"/>
  <c r="D64" i="15" s="1"/>
  <c r="C63" i="15"/>
  <c r="G63" i="15" s="1"/>
  <c r="F739" i="7"/>
  <c r="B739" i="7" s="1"/>
  <c r="D739" i="7" s="1"/>
  <c r="F740" i="7"/>
  <c r="B740" i="7"/>
  <c r="D740" i="7" s="1"/>
  <c r="C739" i="7"/>
  <c r="F1192" i="5"/>
  <c r="B1192" i="5" s="1"/>
  <c r="D1192" i="5" s="1"/>
  <c r="G1192" i="5"/>
  <c r="F1193" i="5"/>
  <c r="B1193" i="5" s="1"/>
  <c r="D1193" i="5" s="1"/>
  <c r="G1193" i="5"/>
  <c r="C1192" i="5"/>
  <c r="E1195" i="4"/>
  <c r="E1194" i="4"/>
  <c r="F1195" i="4"/>
  <c r="B1195" i="4" s="1"/>
  <c r="D1195" i="4" s="1"/>
  <c r="G1195" i="4"/>
  <c r="F1196" i="4"/>
  <c r="B1196" i="4" s="1"/>
  <c r="D1196" i="4" s="1"/>
  <c r="G1196" i="4"/>
  <c r="F1197" i="4"/>
  <c r="B1197" i="4" s="1"/>
  <c r="D1197" i="4" s="1"/>
  <c r="G1197" i="4"/>
  <c r="C1195" i="4"/>
  <c r="B1194" i="3"/>
  <c r="D1194" i="3" s="1"/>
  <c r="B1195" i="3"/>
  <c r="D1195" i="3" s="1"/>
  <c r="F1193" i="3"/>
  <c r="G1193" i="3"/>
  <c r="F1194" i="3"/>
  <c r="G1194" i="3"/>
  <c r="F1195" i="3"/>
  <c r="G1195" i="3"/>
  <c r="C1194" i="3"/>
  <c r="F1196" i="2"/>
  <c r="B1196" i="2" s="1"/>
  <c r="D1196" i="2" s="1"/>
  <c r="G1196" i="2"/>
  <c r="F1197" i="2"/>
  <c r="B1197" i="2" s="1"/>
  <c r="D1197" i="2" s="1"/>
  <c r="G1197" i="2"/>
  <c r="C1196" i="2"/>
  <c r="G64" i="15" l="1"/>
  <c r="E1192" i="4"/>
  <c r="E1193" i="4"/>
  <c r="C59" i="16"/>
  <c r="C60" i="15"/>
  <c r="C736" i="7"/>
  <c r="C1189" i="5"/>
  <c r="E1191" i="4" l="1"/>
  <c r="E1190" i="4" l="1"/>
  <c r="F57" i="16"/>
  <c r="B57" i="16" s="1"/>
  <c r="D57" i="16" s="1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B58" i="15"/>
  <c r="D58" i="15" s="1"/>
  <c r="B59" i="15"/>
  <c r="D59" i="15" s="1"/>
  <c r="F58" i="15"/>
  <c r="G58" i="15"/>
  <c r="F59" i="15"/>
  <c r="G59" i="15"/>
  <c r="F60" i="15"/>
  <c r="B60" i="15" s="1"/>
  <c r="D60" i="15" s="1"/>
  <c r="G60" i="15"/>
  <c r="F61" i="15"/>
  <c r="B61" i="15" s="1"/>
  <c r="D61" i="15" s="1"/>
  <c r="G61" i="15"/>
  <c r="F62" i="15"/>
  <c r="G62" i="15"/>
  <c r="F734" i="7"/>
  <c r="B734" i="7" s="1"/>
  <c r="D734" i="7" s="1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F1187" i="5"/>
  <c r="B1187" i="5" s="1"/>
  <c r="D1187" i="5" s="1"/>
  <c r="G1187" i="5"/>
  <c r="F1188" i="5"/>
  <c r="B1188" i="5" s="1"/>
  <c r="D1188" i="5" s="1"/>
  <c r="G1188" i="5"/>
  <c r="F1189" i="5"/>
  <c r="B1189" i="5" s="1"/>
  <c r="D1189" i="5" s="1"/>
  <c r="G1189" i="5"/>
  <c r="F1190" i="5"/>
  <c r="B1190" i="5" s="1"/>
  <c r="D1190" i="5" s="1"/>
  <c r="G1190" i="5"/>
  <c r="F1191" i="5"/>
  <c r="B1191" i="5" s="1"/>
  <c r="D1191" i="5" s="1"/>
  <c r="G1191" i="5"/>
  <c r="F1190" i="4"/>
  <c r="B1190" i="4" s="1"/>
  <c r="D1190" i="4" s="1"/>
  <c r="G1190" i="4"/>
  <c r="F1191" i="4"/>
  <c r="B1191" i="4" s="1"/>
  <c r="D1191" i="4" s="1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F1189" i="3"/>
  <c r="B1189" i="3" s="1"/>
  <c r="D1189" i="3" s="1"/>
  <c r="G1189" i="3"/>
  <c r="F1190" i="3"/>
  <c r="B1190" i="3" s="1"/>
  <c r="D1190" i="3" s="1"/>
  <c r="G1190" i="3"/>
  <c r="F1191" i="3"/>
  <c r="B1191" i="3" s="1"/>
  <c r="D1191" i="3" s="1"/>
  <c r="G1191" i="3"/>
  <c r="F1192" i="3"/>
  <c r="B1192" i="3" s="1"/>
  <c r="D1192" i="3" s="1"/>
  <c r="G1192" i="3"/>
  <c r="B1193" i="3"/>
  <c r="D1193" i="3" s="1"/>
  <c r="B1191" i="2"/>
  <c r="D1191" i="2" s="1"/>
  <c r="F1191" i="2"/>
  <c r="G1191" i="2"/>
  <c r="F1192" i="2"/>
  <c r="B1192" i="2" s="1"/>
  <c r="D1192" i="2" s="1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B62" i="15" l="1"/>
  <c r="D62" i="15" s="1"/>
  <c r="E1189" i="4"/>
  <c r="G56" i="16"/>
  <c r="F56" i="16"/>
  <c r="B56" i="16" s="1"/>
  <c r="D56" i="16" s="1"/>
  <c r="F57" i="15"/>
  <c r="B57" i="15" s="1"/>
  <c r="D57" i="15" s="1"/>
  <c r="G57" i="15"/>
  <c r="F733" i="7"/>
  <c r="B733" i="7" s="1"/>
  <c r="D733" i="7" s="1"/>
  <c r="F1186" i="5"/>
  <c r="B1186" i="5" s="1"/>
  <c r="D1186" i="5" s="1"/>
  <c r="G1186" i="5"/>
  <c r="F1189" i="4"/>
  <c r="B1189" i="4" s="1"/>
  <c r="D1189" i="4" s="1"/>
  <c r="G1189" i="4"/>
  <c r="F1188" i="3"/>
  <c r="B1188" i="3" s="1"/>
  <c r="D1188" i="3" s="1"/>
  <c r="G1188" i="3"/>
  <c r="F1190" i="2"/>
  <c r="B1190" i="2" s="1"/>
  <c r="D1190" i="2" s="1"/>
  <c r="G1190" i="2"/>
  <c r="E1188" i="4" l="1"/>
  <c r="F55" i="16"/>
  <c r="B55" i="16" s="1"/>
  <c r="D55" i="16" s="1"/>
  <c r="G55" i="16"/>
  <c r="F56" i="15"/>
  <c r="B56" i="15" s="1"/>
  <c r="D56" i="15" s="1"/>
  <c r="G56" i="15"/>
  <c r="G732" i="7"/>
  <c r="F732" i="7"/>
  <c r="B732" i="7" s="1"/>
  <c r="D732" i="7" s="1"/>
  <c r="F1185" i="5"/>
  <c r="B1185" i="5" s="1"/>
  <c r="D1185" i="5" s="1"/>
  <c r="G1185" i="5"/>
  <c r="F1188" i="4"/>
  <c r="B1188" i="4" s="1"/>
  <c r="D1188" i="4" s="1"/>
  <c r="G1188" i="4"/>
  <c r="F1187" i="3"/>
  <c r="B1187" i="3" s="1"/>
  <c r="D1187" i="3" s="1"/>
  <c r="G1187" i="3"/>
  <c r="F1189" i="2"/>
  <c r="B1189" i="2" s="1"/>
  <c r="D1189" i="2" s="1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05" i="5"/>
  <c r="D1107" i="5"/>
  <c r="D1111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 s="1"/>
  <c r="B1051" i="3"/>
  <c r="D1051" i="3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/>
  <c r="B586" i="7"/>
  <c r="G1040" i="4"/>
  <c r="B1042" i="4"/>
  <c r="D1042" i="4" s="1"/>
  <c r="G1040" i="3"/>
  <c r="G1041" i="3"/>
  <c r="B1041" i="3"/>
  <c r="D1041" i="3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D1026" i="3"/>
  <c r="B1026" i="3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B21" i="14"/>
  <c r="G20" i="14"/>
  <c r="B20" i="14"/>
  <c r="G19" i="14"/>
  <c r="B19" i="14"/>
  <c r="D19" i="14" s="1"/>
  <c r="G18" i="14"/>
  <c r="B18" i="14"/>
  <c r="D18" i="14" s="1"/>
  <c r="G17" i="14"/>
  <c r="B17" i="14"/>
  <c r="D17" i="14" s="1"/>
  <c r="G16" i="14"/>
  <c r="B16" i="14"/>
  <c r="D16" i="14" s="1"/>
  <c r="G15" i="14"/>
  <c r="B15" i="14"/>
  <c r="G13" i="14"/>
  <c r="B13" i="14"/>
  <c r="G12" i="14"/>
  <c r="B12" i="14"/>
  <c r="G11" i="14"/>
  <c r="B11" i="14"/>
  <c r="D11" i="14" s="1"/>
  <c r="G10" i="14"/>
  <c r="E13" i="1"/>
  <c r="B10" i="14"/>
  <c r="D10" i="14" s="1"/>
  <c r="G9" i="14"/>
  <c r="B9" i="14"/>
  <c r="D9" i="14" s="1"/>
  <c r="G8" i="14"/>
  <c r="B8" i="14"/>
  <c r="D8" i="14" s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B11" i="12"/>
  <c r="D11" i="12" s="1"/>
  <c r="B12" i="12"/>
  <c r="B13" i="12"/>
  <c r="B14" i="12"/>
  <c r="B16" i="12"/>
  <c r="B17" i="12"/>
  <c r="D17" i="12" s="1"/>
  <c r="B18" i="12"/>
  <c r="D18" i="12" s="1"/>
  <c r="B19" i="12"/>
  <c r="D19" i="12" s="1"/>
  <c r="B20" i="12"/>
  <c r="D20" i="12" s="1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/>
  <c r="G978" i="2"/>
  <c r="G979" i="2"/>
  <c r="B978" i="2"/>
  <c r="D978" i="2" s="1"/>
  <c r="B521" i="7"/>
  <c r="B974" i="5"/>
  <c r="B977" i="4"/>
  <c r="D977" i="4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/>
  <c r="B950" i="5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/>
  <c r="B499" i="7"/>
  <c r="B500" i="7"/>
  <c r="D500" i="7" s="1"/>
  <c r="B501" i="7"/>
  <c r="B502" i="7"/>
  <c r="D502" i="7" s="1"/>
  <c r="B949" i="5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/>
  <c r="B908" i="2"/>
  <c r="D908" i="2" s="1"/>
  <c r="B451" i="7"/>
  <c r="D451" i="7" s="1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/>
  <c r="B874" i="5"/>
  <c r="D874" i="5"/>
  <c r="B876" i="5"/>
  <c r="D876" i="5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/>
  <c r="B429" i="7"/>
  <c r="D429" i="7"/>
  <c r="B430" i="7"/>
  <c r="D430" i="7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56" i="7"/>
  <c r="D459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0" i="5"/>
  <c r="D897" i="5"/>
  <c r="D913" i="5"/>
  <c r="D914" i="5"/>
  <c r="D919" i="5"/>
  <c r="D929" i="5"/>
  <c r="D931" i="5"/>
  <c r="D937" i="5"/>
  <c r="D938" i="5"/>
  <c r="D941" i="5"/>
  <c r="D942" i="5"/>
  <c r="D943" i="5"/>
  <c r="D944" i="5"/>
  <c r="D945" i="5"/>
  <c r="D948" i="5"/>
  <c r="D949" i="5"/>
  <c r="D950" i="5"/>
  <c r="D951" i="5"/>
  <c r="D953" i="5"/>
  <c r="D955" i="5"/>
  <c r="D956" i="5"/>
  <c r="D962" i="5"/>
  <c r="D963" i="5"/>
  <c r="D971" i="5"/>
  <c r="D974" i="5"/>
  <c r="D977" i="5"/>
  <c r="D982" i="5"/>
  <c r="D985" i="5"/>
  <c r="D987" i="5"/>
  <c r="D991" i="5"/>
  <c r="D993" i="5"/>
  <c r="D997" i="5"/>
  <c r="D998" i="5"/>
  <c r="D999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1" i="5"/>
  <c r="D1022" i="5"/>
  <c r="D1023" i="5"/>
  <c r="D1024" i="5"/>
  <c r="D1027" i="5"/>
  <c r="D1029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D566" i="7"/>
  <c r="D1029" i="2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1135" i="3"/>
  <c r="G8" i="1"/>
  <c r="H12" i="1" l="1"/>
  <c r="G12" i="1"/>
  <c r="D15" i="14"/>
  <c r="H13" i="1" s="1"/>
  <c r="G13" i="1"/>
  <c r="E9" i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<sst xmlns="http://schemas.openxmlformats.org/spreadsheetml/2006/main" count="4546" uniqueCount="1033">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</sst>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1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168" fontId="20" fillId="0" borderId="0" xfId="1" applyNumberFormat="1" applyFont="1" applyAlignment="1">
      <alignment horizontal="left"/>
    </xf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Cu!$A$760:$A$1213</c:f>
              <c:numCache>
                <c:formatCode>yyyy\.mm\.dd</c:formatCode>
                <c:ptCount val="235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  <c:pt idx="220">
                  <c:v>43419</c:v>
                </c:pt>
                <c:pt idx="221">
                  <c:v>43423</c:v>
                </c:pt>
                <c:pt idx="222">
                  <c:v>43424</c:v>
                </c:pt>
                <c:pt idx="223">
                  <c:v>43425</c:v>
                </c:pt>
                <c:pt idx="224">
                  <c:v>43426</c:v>
                </c:pt>
                <c:pt idx="225">
                  <c:v>43427</c:v>
                </c:pt>
                <c:pt idx="226">
                  <c:v>43430</c:v>
                </c:pt>
                <c:pt idx="227">
                  <c:v>43431</c:v>
                </c:pt>
                <c:pt idx="228">
                  <c:v>43432</c:v>
                </c:pt>
                <c:pt idx="229">
                  <c:v>43433</c:v>
                </c:pt>
                <c:pt idx="230">
                  <c:v>43434</c:v>
                </c:pt>
                <c:pt idx="231">
                  <c:v>43437</c:v>
                </c:pt>
                <c:pt idx="232">
                  <c:v>43438</c:v>
                </c:pt>
                <c:pt idx="233">
                  <c:v>43439</c:v>
                </c:pt>
                <c:pt idx="234">
                  <c:v>43440</c:v>
                </c:pt>
              </c:numCache>
            </c:numRef>
          </c:cat>
          <c:val>
            <c:numRef>
              <c:f>Cu!$B$979:$B$1213</c:f>
              <c:numCache>
                <c:formatCode>_(* #,##0.00_);_(* \(#,##0.00\);_(* "-"??_);_(@_)</c:formatCode>
                <c:ptCount val="235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  <c:pt idx="213">
                  <c:v>7176.6595753918291</c:v>
                </c:pt>
                <c:pt idx="214">
                  <c:v>7149.4314988231181</c:v>
                </c:pt>
                <c:pt idx="215">
                  <c:v>7169.0132089682775</c:v>
                </c:pt>
                <c:pt idx="216">
                  <c:v>7138.2611662182762</c:v>
                </c:pt>
                <c:pt idx="217">
                  <c:v>7070.60674500185</c:v>
                </c:pt>
                <c:pt idx="218">
                  <c:v>7012.873575768198</c:v>
                </c:pt>
                <c:pt idx="219">
                  <c:v>7043.3282749604787</c:v>
                </c:pt>
                <c:pt idx="220">
                  <c:v>7073.8308589569442</c:v>
                </c:pt>
                <c:pt idx="221">
                  <c:v>7194.3849830673589</c:v>
                </c:pt>
                <c:pt idx="222">
                  <c:v>7191.0066976618045</c:v>
                </c:pt>
                <c:pt idx="223">
                  <c:v>7107.574884792627</c:v>
                </c:pt>
                <c:pt idx="224">
                  <c:v>7161.4113051191734</c:v>
                </c:pt>
                <c:pt idx="225">
                  <c:v>7161.4113051191734</c:v>
                </c:pt>
                <c:pt idx="226">
                  <c:v>7120.988365810611</c:v>
                </c:pt>
                <c:pt idx="227">
                  <c:v>7096.4437205393988</c:v>
                </c:pt>
                <c:pt idx="228">
                  <c:v>7064.2399827350555</c:v>
                </c:pt>
                <c:pt idx="229">
                  <c:v>7166.2373938648825</c:v>
                </c:pt>
                <c:pt idx="230">
                  <c:v>7168.967879159306</c:v>
                </c:pt>
                <c:pt idx="231">
                  <c:v>7282.1604055747739</c:v>
                </c:pt>
                <c:pt idx="232">
                  <c:v>7272.6002819987862</c:v>
                </c:pt>
                <c:pt idx="233">
                  <c:v>7228.2717421303105</c:v>
                </c:pt>
                <c:pt idx="234">
                  <c:v>7197.3398281972377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18048"/>
        <c:axId val="142019584"/>
      </c:areaChart>
      <c:dateAx>
        <c:axId val="14201804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2019584"/>
        <c:crosses val="autoZero"/>
        <c:auto val="1"/>
        <c:lblOffset val="100"/>
        <c:baseTimeUnit val="days"/>
      </c:dateAx>
      <c:valAx>
        <c:axId val="14201958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201804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Ni!$A$6:$A$756</c:f>
              <c:numCache>
                <c:formatCode>yyyy\.mm\.dd</c:formatCode>
                <c:ptCount val="20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</c:numCache>
            </c:numRef>
          </c:cat>
          <c:val>
            <c:numRef>
              <c:f>Ni!$B$6:$B$756</c:f>
              <c:numCache>
                <c:formatCode>_(* #,##0.00_);_(* \(#,##0.00\);_(* "-"??_);_(@_)</c:formatCode>
                <c:ptCount val="20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112128"/>
        <c:axId val="216126208"/>
      </c:areaChart>
      <c:dateAx>
        <c:axId val="21611212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6126208"/>
        <c:crosses val="autoZero"/>
        <c:auto val="1"/>
        <c:lblOffset val="100"/>
        <c:baseTimeUnit val="days"/>
      </c:dateAx>
      <c:valAx>
        <c:axId val="216126208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611212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Coke!$A$6:$A$80</c:f>
              <c:numCache>
                <c:formatCode>yyyy\.mm\.dd</c:formatCode>
                <c:ptCount val="7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</c:numCache>
            </c:numRef>
          </c:cat>
          <c:val>
            <c:numRef>
              <c:f>Coke!$B$6:$B$80</c:f>
              <c:numCache>
                <c:formatCode>0.00</c:formatCode>
                <c:ptCount val="7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481792"/>
        <c:axId val="216483328"/>
      </c:areaChart>
      <c:dateAx>
        <c:axId val="21648179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6483328"/>
        <c:crosses val="autoZero"/>
        <c:auto val="1"/>
        <c:lblOffset val="100"/>
        <c:baseTimeUnit val="days"/>
      </c:dateAx>
      <c:valAx>
        <c:axId val="216483328"/>
        <c:scaling>
          <c:orientation val="minMax"/>
          <c:min val="2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648179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Steel!$A$6:$A$79</c:f>
              <c:numCache>
                <c:formatCode>yyyy\.mm\.dd</c:formatCode>
                <c:ptCount val="7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</c:numCache>
            </c:numRef>
          </c:cat>
          <c:val>
            <c:numRef>
              <c:f>Steel!$B$6:$B$79</c:f>
              <c:numCache>
                <c:formatCode>0.00</c:formatCode>
                <c:ptCount val="7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511232"/>
        <c:axId val="216512768"/>
      </c:areaChart>
      <c:dateAx>
        <c:axId val="21651123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6512768"/>
        <c:crosses val="autoZero"/>
        <c:auto val="1"/>
        <c:lblOffset val="100"/>
        <c:baseTimeUnit val="days"/>
      </c:dateAx>
      <c:valAx>
        <c:axId val="216512768"/>
        <c:scaling>
          <c:orientation val="minMax"/>
          <c:min val="45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651123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549248"/>
        <c:axId val="216550784"/>
      </c:areaChart>
      <c:dateAx>
        <c:axId val="21654924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6550784"/>
        <c:crosses val="autoZero"/>
        <c:auto val="1"/>
        <c:lblOffset val="100"/>
        <c:baseTimeUnit val="days"/>
      </c:dateAx>
      <c:valAx>
        <c:axId val="21655078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654924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566400"/>
        <c:axId val="216584576"/>
      </c:areaChart>
      <c:dateAx>
        <c:axId val="21656640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6584576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16584576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656640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639680"/>
        <c:axId val="141641216"/>
      </c:areaChart>
      <c:dateAx>
        <c:axId val="14163968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41641216"/>
        <c:crosses val="autoZero"/>
        <c:auto val="1"/>
        <c:lblOffset val="100"/>
        <c:baseTimeUnit val="days"/>
      </c:dateAx>
      <c:valAx>
        <c:axId val="141641216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1639680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220800"/>
        <c:axId val="216222336"/>
      </c:areaChart>
      <c:dateAx>
        <c:axId val="2162208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16222336"/>
        <c:crosses val="autoZero"/>
        <c:auto val="1"/>
        <c:lblOffset val="100"/>
        <c:baseTimeUnit val="days"/>
      </c:dateAx>
      <c:valAx>
        <c:axId val="21622233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6220800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230144"/>
        <c:axId val="217124864"/>
      </c:areaChart>
      <c:dateAx>
        <c:axId val="21623014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17124864"/>
        <c:crosses val="autoZero"/>
        <c:auto val="1"/>
        <c:lblOffset val="100"/>
        <c:baseTimeUnit val="days"/>
      </c:dateAx>
      <c:valAx>
        <c:axId val="21712486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6230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656448"/>
        <c:axId val="141657984"/>
      </c:areaChart>
      <c:dateAx>
        <c:axId val="14165644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41657984"/>
        <c:crosses val="autoZero"/>
        <c:auto val="1"/>
        <c:lblOffset val="100"/>
        <c:baseTimeUnit val="days"/>
      </c:dateAx>
      <c:valAx>
        <c:axId val="141657984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16564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26688"/>
        <c:axId val="216628224"/>
      </c:lineChart>
      <c:dateAx>
        <c:axId val="21662668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16628224"/>
        <c:crosses val="autoZero"/>
        <c:auto val="1"/>
        <c:lblOffset val="100"/>
        <c:baseTimeUnit val="days"/>
      </c:dateAx>
      <c:valAx>
        <c:axId val="21662822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6626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39296"/>
        <c:axId val="142041088"/>
      </c:areaChart>
      <c:dateAx>
        <c:axId val="14203929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2041088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4204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203929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058688"/>
        <c:axId val="217093248"/>
      </c:areaChart>
      <c:dateAx>
        <c:axId val="21705868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7093248"/>
        <c:crosses val="autoZero"/>
        <c:auto val="1"/>
        <c:lblOffset val="100"/>
        <c:baseTimeUnit val="days"/>
      </c:dateAx>
      <c:valAx>
        <c:axId val="21709324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17058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109248"/>
        <c:axId val="217110784"/>
      </c:areaChart>
      <c:dateAx>
        <c:axId val="21710924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7110784"/>
        <c:crosses val="autoZero"/>
        <c:auto val="1"/>
        <c:lblOffset val="100"/>
        <c:baseTimeUnit val="days"/>
      </c:dateAx>
      <c:valAx>
        <c:axId val="217110784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71092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528192"/>
        <c:axId val="217529728"/>
      </c:barChart>
      <c:dateAx>
        <c:axId val="21752819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17529728"/>
        <c:crosses val="autoZero"/>
        <c:auto val="1"/>
        <c:lblOffset val="100"/>
        <c:baseTimeUnit val="days"/>
      </c:dateAx>
      <c:valAx>
        <c:axId val="21752972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7528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680000"/>
        <c:axId val="216659072"/>
      </c:areaChart>
      <c:dateAx>
        <c:axId val="1416800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216659072"/>
        <c:crosses val="autoZero"/>
        <c:auto val="1"/>
        <c:lblOffset val="100"/>
        <c:baseTimeUnit val="days"/>
      </c:dateAx>
      <c:valAx>
        <c:axId val="216659072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41680000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289472"/>
        <c:axId val="217291008"/>
      </c:areaChart>
      <c:dateAx>
        <c:axId val="21728947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7291008"/>
        <c:crosses val="autoZero"/>
        <c:auto val="1"/>
        <c:lblOffset val="100"/>
        <c:baseTimeUnit val="days"/>
      </c:dateAx>
      <c:valAx>
        <c:axId val="217291008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7289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550208"/>
        <c:axId val="217908352"/>
      </c:lineChart>
      <c:catAx>
        <c:axId val="217550208"/>
        <c:scaling>
          <c:orientation val="minMax"/>
        </c:scaling>
        <c:delete val="0"/>
        <c:axPos val="b"/>
        <c:majorTickMark val="out"/>
        <c:minorTickMark val="none"/>
        <c:tickLblPos val="nextTo"/>
        <c:crossAx val="217908352"/>
        <c:crosses val="autoZero"/>
        <c:auto val="1"/>
        <c:lblAlgn val="ctr"/>
        <c:lblOffset val="100"/>
        <c:noMultiLvlLbl val="0"/>
      </c:catAx>
      <c:valAx>
        <c:axId val="217908352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217550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932544"/>
        <c:axId val="217934080"/>
      </c:lineChart>
      <c:dateAx>
        <c:axId val="21793254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17934080"/>
        <c:crosses val="autoZero"/>
        <c:auto val="1"/>
        <c:lblOffset val="100"/>
        <c:baseTimeUnit val="days"/>
      </c:dateAx>
      <c:valAx>
        <c:axId val="21793408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7932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676608"/>
        <c:axId val="216690688"/>
      </c:areaChart>
      <c:dateAx>
        <c:axId val="2166766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6690688"/>
        <c:crosses val="autoZero"/>
        <c:auto val="1"/>
        <c:lblOffset val="100"/>
        <c:baseTimeUnit val="days"/>
      </c:dateAx>
      <c:valAx>
        <c:axId val="216690688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6676608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968000"/>
        <c:axId val="217977984"/>
      </c:areaChart>
      <c:dateAx>
        <c:axId val="2179680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7977984"/>
        <c:crosses val="autoZero"/>
        <c:auto val="1"/>
        <c:lblOffset val="100"/>
        <c:baseTimeUnit val="days"/>
      </c:dateAx>
      <c:valAx>
        <c:axId val="21797798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79680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985792"/>
        <c:axId val="217987328"/>
      </c:lineChart>
      <c:dateAx>
        <c:axId val="21798579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17987328"/>
        <c:crosses val="autoZero"/>
        <c:auto val="1"/>
        <c:lblOffset val="100"/>
        <c:baseTimeUnit val="days"/>
      </c:dateAx>
      <c:valAx>
        <c:axId val="21798732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7985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Ag!$A$875:$A$1212</c:f>
              <c:numCache>
                <c:formatCode>yyyy\.mm\.dd</c:formatCode>
                <c:ptCount val="22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</c:numCache>
            </c:numRef>
          </c:cat>
          <c:val>
            <c:numRef>
              <c:f>Ag!$B$875:$B$1212</c:f>
              <c:numCache>
                <c:formatCode>_(* #,##0.00_);_(* \(#,##0.00\);_(* "-"??_);_(@_)</c:formatCode>
                <c:ptCount val="22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256"/>
        <c:axId val="142095104"/>
      </c:areaChart>
      <c:dateAx>
        <c:axId val="14204825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2095104"/>
        <c:crosses val="autoZero"/>
        <c:auto val="1"/>
        <c:lblOffset val="100"/>
        <c:baseTimeUnit val="days"/>
        <c:majorUnit val="7"/>
        <c:majorTimeUnit val="days"/>
      </c:dateAx>
      <c:valAx>
        <c:axId val="14209510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204825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870272"/>
        <c:axId val="216872064"/>
      </c:areaChart>
      <c:dateAx>
        <c:axId val="21687027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216872064"/>
        <c:crosses val="autoZero"/>
        <c:auto val="1"/>
        <c:lblOffset val="100"/>
        <c:baseTimeUnit val="days"/>
      </c:dateAx>
      <c:valAx>
        <c:axId val="21687206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6870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056576"/>
        <c:axId val="218058112"/>
      </c:areaChart>
      <c:dateAx>
        <c:axId val="2180565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8058112"/>
        <c:crosses val="autoZero"/>
        <c:auto val="1"/>
        <c:lblOffset val="100"/>
        <c:baseTimeUnit val="days"/>
      </c:dateAx>
      <c:valAx>
        <c:axId val="21805811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18056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70016"/>
        <c:axId val="218084096"/>
      </c:lineChart>
      <c:dateAx>
        <c:axId val="21807001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18084096"/>
        <c:crosses val="autoZero"/>
        <c:auto val="1"/>
        <c:lblOffset val="100"/>
        <c:baseTimeUnit val="days"/>
      </c:dateAx>
      <c:valAx>
        <c:axId val="218084096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218070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138112"/>
        <c:axId val="218139648"/>
      </c:areaChart>
      <c:dateAx>
        <c:axId val="2181381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8139648"/>
        <c:crosses val="autoZero"/>
        <c:auto val="1"/>
        <c:lblOffset val="100"/>
        <c:baseTimeUnit val="days"/>
      </c:dateAx>
      <c:valAx>
        <c:axId val="218139648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218138112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160128"/>
        <c:axId val="217383680"/>
      </c:areaChart>
      <c:dateAx>
        <c:axId val="2181601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7383680"/>
        <c:crosses val="autoZero"/>
        <c:auto val="1"/>
        <c:lblOffset val="100"/>
        <c:baseTimeUnit val="days"/>
      </c:dateAx>
      <c:valAx>
        <c:axId val="217383680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8160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236032"/>
        <c:axId val="218237568"/>
      </c:areaChart>
      <c:dateAx>
        <c:axId val="21823603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8237568"/>
        <c:crosses val="autoZero"/>
        <c:auto val="1"/>
        <c:lblOffset val="100"/>
        <c:baseTimeUnit val="days"/>
      </c:dateAx>
      <c:valAx>
        <c:axId val="218237568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18236032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Zn!$A$760:$A$1209</c:f>
              <c:numCache>
                <c:formatCode>yyyy\.mm\.dd</c:formatCode>
                <c:ptCount val="22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</c:numCache>
            </c:numRef>
          </c:cat>
          <c:val>
            <c:numRef>
              <c:f>Zn!$B$760:$B$1209</c:f>
              <c:numCache>
                <c:formatCode>_(* #,##0.00_);_(* \(#,##0.00\);_(* "-"??_);_(@_)</c:formatCode>
                <c:ptCount val="224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738688"/>
        <c:axId val="154740224"/>
      </c:areaChart>
      <c:dateAx>
        <c:axId val="15473868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4740224"/>
        <c:crosses val="autoZero"/>
        <c:auto val="1"/>
        <c:lblOffset val="100"/>
        <c:baseTimeUnit val="days"/>
      </c:dateAx>
      <c:valAx>
        <c:axId val="154740224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473868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USD_CNY!$A$910:$A$999</c:f>
              <c:numCache>
                <c:formatCode>yyyy\.mm\.dd</c:formatCode>
                <c:ptCount val="90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</c:numCache>
            </c:numRef>
          </c:cat>
          <c:val>
            <c:numRef>
              <c:f>USD_CNY!$B$910:$B$999</c:f>
              <c:numCache>
                <c:formatCode>_(* #,##0.00000_);_(* \(#,##0.00000\);_(* "-"??_);_(@_)</c:formatCode>
                <c:ptCount val="90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754048"/>
        <c:axId val="154764032"/>
      </c:areaChart>
      <c:dateAx>
        <c:axId val="15475404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54764032"/>
        <c:crosses val="autoZero"/>
        <c:auto val="1"/>
        <c:lblOffset val="100"/>
        <c:baseTimeUnit val="days"/>
        <c:majorUnit val="7"/>
      </c:dateAx>
      <c:valAx>
        <c:axId val="154764032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47540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784128"/>
        <c:axId val="154785664"/>
      </c:areaChart>
      <c:catAx>
        <c:axId val="15478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4785664"/>
        <c:crosses val="autoZero"/>
        <c:auto val="1"/>
        <c:lblAlgn val="ctr"/>
        <c:lblOffset val="100"/>
        <c:noMultiLvlLbl val="0"/>
      </c:catAx>
      <c:valAx>
        <c:axId val="154785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478412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Pb!$A$759:$A$1211</c:f>
              <c:numCache>
                <c:formatCode>yyyy\.mm\.dd</c:formatCode>
                <c:ptCount val="22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</c:numCache>
            </c:numRef>
          </c:cat>
          <c:val>
            <c:numRef>
              <c:f>Pb!$B$759:$B$1211</c:f>
              <c:numCache>
                <c:formatCode>_(* #,##0.00_);_(* \(#,##0.00\);_(* "-"??_);_(@_)</c:formatCode>
                <c:ptCount val="224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962752"/>
        <c:axId val="215964288"/>
      </c:areaChart>
      <c:dateAx>
        <c:axId val="21596275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5964288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15964288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96275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95136"/>
        <c:axId val="215996672"/>
      </c:lineChart>
      <c:dateAx>
        <c:axId val="215995136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996672"/>
        <c:crosses val="autoZero"/>
        <c:auto val="1"/>
        <c:lblOffset val="100"/>
        <c:baseTimeUnit val="days"/>
      </c:dateAx>
      <c:valAx>
        <c:axId val="21599667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5995136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90496"/>
        <c:axId val="216092032"/>
      </c:lineChart>
      <c:dateAx>
        <c:axId val="21609049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6092032"/>
        <c:crosses val="autoZero"/>
        <c:auto val="1"/>
        <c:lblOffset val="100"/>
        <c:baseTimeUnit val="days"/>
      </c:dateAx>
      <c:valAx>
        <c:axId val="21609203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609049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zoomScale="80" zoomScaleNormal="80" zoomScaleSheetLayoutView="85" workbookViewId="0">
      <selection activeCell="A4" sqref="A4:I13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26953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5" t="s">
        <v>1018</v>
      </c>
      <c r="B1" s="385"/>
      <c r="C1" s="385"/>
      <c r="D1" s="385"/>
      <c r="E1" s="385"/>
      <c r="F1" s="385"/>
      <c r="G1" s="385"/>
      <c r="H1" s="385"/>
      <c r="I1" s="385"/>
      <c r="J1" s="157"/>
      <c r="K1" s="338"/>
      <c r="L1" s="197"/>
      <c r="M1" s="158"/>
    </row>
    <row r="2" spans="1:13" x14ac:dyDescent="0.3">
      <c r="A2" s="386" t="s">
        <v>21</v>
      </c>
      <c r="B2" s="386"/>
      <c r="C2" s="386"/>
      <c r="D2" s="386"/>
      <c r="E2" s="181">
        <v>43440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49350</v>
      </c>
      <c r="E5" s="328">
        <f>+IF(ISERROR(VLOOKUP($E$2,Cu!$A$5:$H$1643,7,0)),0,VLOOKUP($E$2,Cu!$A$5:$H$1643,7,0))</f>
        <v>-150</v>
      </c>
      <c r="F5" s="327" t="s">
        <v>3</v>
      </c>
      <c r="G5" s="326">
        <f>+IF(ISERROR(VLOOKUP($E$2,Cu!$A$5:$H$1643,2,0)),0,VLOOKUP($E$2,Cu!$A$5:$H$1643,2,0))</f>
        <v>7197.3398281972377</v>
      </c>
      <c r="H5" s="326">
        <f>+IF(ISERROR(VLOOKUP($E$2,Cu!$A$5:$H$1643,4,0)),0,VLOOKUP($E$2,Cu!$A$5:$H$1643,4,0))</f>
        <v>6151.5725027326826</v>
      </c>
      <c r="I5" s="326">
        <f>+IF(ISERROR(VLOOKUP($E$2,Cu!$A$5:$H$1643,5,0)),0,VLOOKUP($E$2,Cu!$A$5:$H$1643,5,0))</f>
        <v>6162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18875</v>
      </c>
      <c r="E6" s="328">
        <f>+IF(ISERROR(VLOOKUP($E$2,Pb!$A$5:$H$1988,7,0)),0,VLOOKUP($E$2,Pb!$A$5:$H$1988,7,0))</f>
        <v>-25</v>
      </c>
      <c r="F6" s="327" t="s">
        <v>3</v>
      </c>
      <c r="G6" s="326">
        <f>+IF(ISERROR(VLOOKUP($E$2,Pb!$A$5:$H$1988,2,0)),0,VLOOKUP($E$2,Pb!$A$5:$H$1988,2,0))</f>
        <v>2752.7819505009697</v>
      </c>
      <c r="H6" s="326">
        <f>+IF(ISERROR(VLOOKUP($E$2,Pb!$A$5:$H$1988,4,0)),0,VLOOKUP($E$2,Pb!$A$5:$H$1988,4,0))</f>
        <v>2352.8050858982647</v>
      </c>
      <c r="I6" s="326">
        <f>+IF(ISERROR(VLOOKUP($E$2,Pb!$A$5:$H$1988,5,0)),0,VLOOKUP($E$2,Pb!$A$5:$H$1988,5,0))</f>
        <v>1976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3499</v>
      </c>
      <c r="E7" s="328">
        <f>+IF(ISERROR(VLOOKUP($E$2,Ag!$A$5:$H$1988,7,0)),0,VLOOKUP($E$2,Ag!$A$5:$H$1988,7,0))</f>
        <v>5</v>
      </c>
      <c r="F7" s="327" t="s">
        <v>6</v>
      </c>
      <c r="G7" s="326">
        <f>+IF(ISERROR(VLOOKUP($E$2,Ag!$A$5:$H$1519,2,0)),0,VLOOKUP($E$2,Ag!$A$5:$H$1519,2,0))</f>
        <v>510.30379045313344</v>
      </c>
      <c r="H7" s="326">
        <f>+IF(ISERROR(VLOOKUP($E$2,Ag!$A$5:$H$1519,4,0)),0,VLOOKUP($E$2,Ag!$A$5:$H$1519,4,0))</f>
        <v>436.15708585737906</v>
      </c>
      <c r="I7" s="326">
        <f>+IF(ISERROR(VLOOKUP($E$2,Ag!$A$5:$H$1519,5,0)),0,VLOOKUP($E$2,Ag!$A$5:$H$1519,5,0))</f>
        <v>464.58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21720</v>
      </c>
      <c r="E8" s="328">
        <f>+IF(ISERROR(VLOOKUP($E$2,Zn!$A$5:$H$2996,7,0)),0,VLOOKUP($E$2,Zn!$A$5:$H$2996,7,0))</f>
        <v>130</v>
      </c>
      <c r="F8" s="327" t="s">
        <v>3</v>
      </c>
      <c r="G8" s="326">
        <f>+IF(ISERROR(VLOOKUP($E$2,Zn!$A$5:$H$2996,2,0)),0,VLOOKUP($E$2,Zn!$A$5:$H$2996,2,0))</f>
        <v>3167.7045809208512</v>
      </c>
      <c r="H8" s="326">
        <f>+IF(ISERROR(VLOOKUP($E$2,Zn!$A$5:$H$2996,4,0)),0,VLOOKUP($E$2,Zn!$A$5:$H$2996,4,0))</f>
        <v>2707.4398127528643</v>
      </c>
      <c r="I8" s="326">
        <f>+IF(ISERROR(VLOOKUP($E$2,Zn!$A$5:$H$2996,5,0)),0,VLOOKUP($E$2,Zn!$A$5:$H$2996,5,0))</f>
        <v>2705.5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94300</v>
      </c>
      <c r="E9" s="328">
        <f>+IF(ISERROR(VLOOKUP($E$2,Ni!$A$6:$H$2998,7,0)),0,VLOOKUP($E$2,Ni!$A$6:$H$2998,7,0))</f>
        <v>-275</v>
      </c>
      <c r="F9" s="327" t="s">
        <v>3</v>
      </c>
      <c r="G9" s="326">
        <f>+IF(ISERROR(VLOOKUP($E$2,Ni!$A$6:$H$2998,2,0)),0,VLOOKUP($E$2,Ni!$A$6:$H$2998,2,0))</f>
        <v>13752.971546079018</v>
      </c>
      <c r="H9" s="326">
        <f>+IF(ISERROR(VLOOKUP($E$2,Ni!$A$6:$H$2998,4,0)),0,VLOOKUP($E$2,Ni!$A$6:$H$2998,4,0))</f>
        <v>11754.676535110271</v>
      </c>
      <c r="I9" s="326">
        <f>+IF(ISERROR(VLOOKUP($E$2,Ni!$A$6:$H$2998,5,0)),0,VLOOKUP($E$2,Ni!$A$6:$H$2998,5,0))</f>
        <v>11020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1022</v>
      </c>
      <c r="C10" s="166" t="s">
        <v>2</v>
      </c>
      <c r="D10" s="326">
        <f>+IF(ISERROR(VLOOKUP($E$2,Coke!$A$6:$H$2998,3,0)),0,VLOOKUP($E$2,Coke!$A$6:$H$2998,3,0))</f>
        <v>1932.5</v>
      </c>
      <c r="E10" s="328">
        <f>+IF(ISERROR(VLOOKUP($E$2,Coke!$A$6:$H$2998,7,0)),0,VLOOKUP($E$2,Coke!$A$6:$H$2998,7,0))</f>
        <v>-53.5</v>
      </c>
      <c r="F10" s="327" t="s">
        <v>3</v>
      </c>
      <c r="G10" s="326">
        <f>+IF(ISERROR(VLOOKUP($E$2,Coke!$A$6:$H$2998,2,0)),0,VLOOKUP($E$2,Coke!$A$6:$H$2998,2,0))</f>
        <v>281.84111890559598</v>
      </c>
      <c r="H10" s="326">
        <f>+IF(ISERROR(VLOOKUP($E$2,Coke!$A$6:$H$2998,4,0)),0,VLOOKUP($E$2,Coke!$A$6:$H$2998,4,0))</f>
        <v>240.88984521845811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1025</v>
      </c>
      <c r="C11" s="166" t="s">
        <v>2</v>
      </c>
      <c r="D11" s="326">
        <f>+IF(ISERROR(VLOOKUP($E$2,Steel!$A$6:$H$2998,3,0)),0,VLOOKUP($E$2,Steel!$A$6:$H$2998,3,0))</f>
        <v>3910</v>
      </c>
      <c r="E11" s="328">
        <f>+IF(ISERROR(VLOOKUP($E$2,Steel!$A$6:$H$2998,7,0)),0,VLOOKUP($E$2,Steel!$A$6:$H$2998,7,0))</f>
        <v>-30</v>
      </c>
      <c r="F11" s="327" t="s">
        <v>3</v>
      </c>
      <c r="G11" s="326">
        <f>+IF(ISERROR(VLOOKUP($E$2,Steel!$A$6:$H$2998,2,0)),0,VLOOKUP($E$2,Steel!$A$6:$H$2998,2,0))</f>
        <v>570.24516166669093</v>
      </c>
      <c r="H11" s="326">
        <f>+IF(ISERROR(VLOOKUP($E$2,Steel!$A$6:$H$2998,4,0)),0,VLOOKUP($E$2,Steel!$A$6:$H$2998,4,0))</f>
        <v>487.38902706554785</v>
      </c>
      <c r="I11" s="355">
        <f>+IF(ISERROR(VLOOKUP($E$2,Steel!$A$6:$H$2998,5,0)),0,VLOOKUP($E$2,Steel!$A$6:$H$2998,5,0))</f>
        <v>456</v>
      </c>
      <c r="J11" s="168"/>
      <c r="K11" s="64"/>
      <c r="M11" s="169"/>
    </row>
    <row r="12" spans="1:13" s="25" customFormat="1" ht="34.5" customHeight="1" x14ac:dyDescent="0.35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7300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1064.6520921142824</v>
      </c>
      <c r="H12" s="326">
        <f>+IF(ISERROR(VLOOKUP($E$2,'SiMn 6014'!$A$7:$G$163,4,0)),0,VLOOKUP($E$2,'SiMn 6014'!$A$7:$G$163,4,0))</f>
        <v>909.95905308913029</v>
      </c>
      <c r="I12" s="355" t="s">
        <v>1024</v>
      </c>
      <c r="J12" s="168"/>
      <c r="K12" s="64"/>
      <c r="M12" s="169"/>
    </row>
    <row r="13" spans="1:13" s="25" customFormat="1" ht="34.5" customHeight="1" x14ac:dyDescent="0.35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8650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1261.5398077792524</v>
      </c>
      <c r="H13" s="326">
        <f>+IF(ISERROR(VLOOKUP($E$2,'SiMn 6517'!$A$7:$G$163,4,0)),0,VLOOKUP($E$2,'SiMn 6517'!$A$7:$G$163,4,0))</f>
        <v>1078.2391519480791</v>
      </c>
      <c r="I13" s="355" t="s">
        <v>1024</v>
      </c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43440</v>
      </c>
      <c r="C15" s="182" t="s">
        <v>1002</v>
      </c>
      <c r="D15" s="192">
        <f>+IF(ISERROR(VLOOKUP($E$2,'CNY-VND'!$A$4:$B$500,2,0)),0,VLOOKUP($E$2,'CNY-VND'!$A$4:$B$500,2,0))</f>
        <v>3418</v>
      </c>
      <c r="E15" s="387" t="s">
        <v>1000</v>
      </c>
      <c r="F15" s="387"/>
      <c r="G15" s="387"/>
      <c r="H15" s="387"/>
      <c r="I15" s="387"/>
    </row>
    <row r="16" spans="1:13" ht="15.75" customHeight="1" x14ac:dyDescent="0.3">
      <c r="A16" s="182"/>
      <c r="B16" s="191"/>
      <c r="C16" s="182" t="s">
        <v>1001</v>
      </c>
      <c r="D16" s="192">
        <f>+IF(ISERROR(VLOOKUP($E$2,VNĐ_USD!$A$131:$B$1000,2,0)),0,VLOOKUP($E$2,VNĐ_USD!$A$131:$B$1000,2,0))</f>
        <v>23370</v>
      </c>
      <c r="E16" s="387" t="s">
        <v>1003</v>
      </c>
      <c r="F16" s="387"/>
      <c r="G16" s="387"/>
      <c r="H16" s="387"/>
      <c r="I16" s="387"/>
      <c r="L16" s="300"/>
    </row>
    <row r="17" spans="1:12" ht="15.75" customHeight="1" x14ac:dyDescent="0.3">
      <c r="A17" s="182"/>
      <c r="B17" s="191"/>
      <c r="C17" s="182" t="s">
        <v>1020</v>
      </c>
      <c r="D17" s="353">
        <f>+IF(ISERROR(VLOOKUP($E$2,USD_CNY!$A$1:$B$2001,2,0)),0,VLOOKUP($E$2,USD_CNY!$A$1:$B$2001,2,0))</f>
        <v>6.8567</v>
      </c>
      <c r="E17" s="354" t="s">
        <v>1021</v>
      </c>
      <c r="F17" s="352"/>
      <c r="G17" s="352"/>
      <c r="H17" s="352"/>
      <c r="I17" s="352"/>
      <c r="L17" s="300"/>
    </row>
    <row r="18" spans="1:12" ht="17.5" x14ac:dyDescent="0.35">
      <c r="A18" s="388" t="s">
        <v>17</v>
      </c>
      <c r="B18" s="388"/>
      <c r="C18" s="388"/>
      <c r="D18" s="388"/>
      <c r="E18" s="388"/>
      <c r="F18" s="388"/>
      <c r="G18" s="388"/>
      <c r="H18" s="388"/>
      <c r="I18" s="388"/>
    </row>
    <row r="19" spans="1:12" ht="15.75" customHeight="1" x14ac:dyDescent="0.3">
      <c r="A19" s="382" t="s">
        <v>656</v>
      </c>
      <c r="B19" s="383"/>
      <c r="C19" s="382" t="s">
        <v>18</v>
      </c>
      <c r="D19" s="384"/>
      <c r="E19" s="384"/>
      <c r="F19" s="384"/>
      <c r="G19" s="384"/>
      <c r="H19" s="384"/>
      <c r="I19" s="384"/>
    </row>
    <row r="34" spans="1:12" ht="15" customHeight="1" x14ac:dyDescent="0.3">
      <c r="A34" s="380" t="s">
        <v>657</v>
      </c>
      <c r="B34" s="380"/>
      <c r="C34" s="381" t="s">
        <v>4</v>
      </c>
      <c r="D34" s="381"/>
      <c r="E34" s="381"/>
      <c r="F34" s="381"/>
      <c r="G34" s="381"/>
      <c r="H34" s="381"/>
      <c r="I34" s="381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80" t="s">
        <v>705</v>
      </c>
      <c r="B49" s="380"/>
      <c r="C49" s="381" t="s">
        <v>706</v>
      </c>
      <c r="D49" s="381"/>
      <c r="E49" s="381"/>
      <c r="F49" s="381"/>
      <c r="G49" s="381"/>
      <c r="H49" s="381"/>
      <c r="I49" s="381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80" t="s">
        <v>721</v>
      </c>
      <c r="B67" s="380"/>
      <c r="C67" s="381" t="s">
        <v>722</v>
      </c>
      <c r="D67" s="381"/>
      <c r="E67" s="381"/>
      <c r="F67" s="381"/>
      <c r="G67" s="381"/>
      <c r="H67" s="381"/>
      <c r="I67" s="381"/>
    </row>
    <row r="82" spans="1:9" x14ac:dyDescent="0.3">
      <c r="A82" s="380" t="s">
        <v>759</v>
      </c>
      <c r="B82" s="380"/>
      <c r="C82" s="381" t="s">
        <v>760</v>
      </c>
      <c r="D82" s="381"/>
      <c r="E82" s="381"/>
      <c r="F82" s="381"/>
      <c r="G82" s="381"/>
      <c r="H82" s="381"/>
      <c r="I82" s="381"/>
    </row>
    <row r="100" spans="1:9" x14ac:dyDescent="0.3">
      <c r="A100" s="379" t="s">
        <v>1028</v>
      </c>
      <c r="B100" s="379"/>
      <c r="C100" s="379"/>
      <c r="D100" s="379"/>
      <c r="E100" s="379"/>
      <c r="F100" s="379"/>
      <c r="G100" s="379"/>
      <c r="H100" s="379"/>
      <c r="I100" s="379"/>
    </row>
    <row r="115" spans="1:9" x14ac:dyDescent="0.3">
      <c r="A115" s="379" t="s">
        <v>1029</v>
      </c>
      <c r="B115" s="379"/>
      <c r="C115" s="379"/>
      <c r="D115" s="379"/>
      <c r="E115" s="379"/>
      <c r="F115" s="379"/>
      <c r="G115" s="379"/>
      <c r="H115" s="379"/>
      <c r="I115" s="379"/>
    </row>
    <row r="128" spans="1:9" x14ac:dyDescent="0.3">
      <c r="A128" s="379" t="s">
        <v>1005</v>
      </c>
      <c r="B128" s="379"/>
      <c r="C128" s="379"/>
      <c r="D128" s="379"/>
      <c r="E128" s="379"/>
      <c r="F128" s="379"/>
      <c r="G128" s="379"/>
      <c r="H128" s="379"/>
      <c r="I128" s="379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 x14ac:dyDescent="0.3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 x14ac:dyDescent="0.3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 x14ac:dyDescent="0.3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 x14ac:dyDescent="0.3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 x14ac:dyDescent="0.3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 x14ac:dyDescent="0.3">
      <c r="A20" s="350">
        <v>43441</v>
      </c>
      <c r="B20" s="111" t="str">
        <f t="shared" si="0"/>
        <v/>
      </c>
      <c r="C20" s="284"/>
      <c r="D20" s="110">
        <f t="shared" si="3"/>
        <v>0</v>
      </c>
      <c r="E20" s="284"/>
      <c r="F20" s="330">
        <f>USD_CNY!B1000</f>
        <v>0</v>
      </c>
      <c r="G20" s="106">
        <f>+C20-C19</f>
        <v>-8650</v>
      </c>
    </row>
    <row r="21" spans="1:7" x14ac:dyDescent="0.3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4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4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4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4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4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4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4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4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4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4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4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4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4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4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4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4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4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4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4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4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4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4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4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4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4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4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4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4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4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4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4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4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4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4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4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4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4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4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4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4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4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4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4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4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4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4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4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4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4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4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4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4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4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4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4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4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4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4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4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4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4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4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4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5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5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5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5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5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5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5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5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5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5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5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5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5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5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5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5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5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5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5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5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5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5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6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6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6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6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6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6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6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8"/>
  <sheetViews>
    <sheetView workbookViewId="0">
      <pane ySplit="3" topLeftCell="A991" activePane="bottomLeft" state="frozen"/>
      <selection pane="bottomLeft" activeCell="B1000" sqref="B1000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7" t="s">
        <v>1019</v>
      </c>
      <c r="B1" s="398"/>
      <c r="C1" s="398"/>
      <c r="D1" s="398"/>
      <c r="E1" s="398"/>
      <c r="F1" s="398"/>
      <c r="G1" s="398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1004</v>
      </c>
      <c r="B908" s="102">
        <v>6.9085999999999999</v>
      </c>
    </row>
    <row r="909" spans="1:3" x14ac:dyDescent="0.35">
      <c r="A909" s="139"/>
      <c r="B909" s="132"/>
      <c r="C909" s="342" t="s">
        <v>1019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7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225">
        <v>43406</v>
      </c>
      <c r="B975" s="341">
        <v>6.9161700000000002</v>
      </c>
    </row>
    <row r="976" spans="1:3" x14ac:dyDescent="0.35">
      <c r="A976" s="225">
        <v>43409</v>
      </c>
      <c r="B976" s="341">
        <v>6.8933999999999997</v>
      </c>
    </row>
    <row r="977" spans="1:2" x14ac:dyDescent="0.35">
      <c r="A977" s="225">
        <v>43410</v>
      </c>
      <c r="B977" s="341">
        <v>6.9099000000000004</v>
      </c>
    </row>
    <row r="978" spans="1:2" x14ac:dyDescent="0.35">
      <c r="A978" s="225">
        <v>43411</v>
      </c>
      <c r="B978" s="341">
        <v>6.9208299999999996</v>
      </c>
    </row>
    <row r="979" spans="1:2" x14ac:dyDescent="0.35">
      <c r="A979" s="225">
        <v>43412</v>
      </c>
      <c r="B979" s="341">
        <v>6.9172700000000003</v>
      </c>
    </row>
    <row r="980" spans="1:2" x14ac:dyDescent="0.35">
      <c r="A980" s="225">
        <v>43413</v>
      </c>
      <c r="B980" s="341">
        <v>6.9470700000000001</v>
      </c>
    </row>
    <row r="981" spans="1:2" x14ac:dyDescent="0.35">
      <c r="A981" s="225">
        <v>43416</v>
      </c>
      <c r="B981" s="341">
        <v>6.9470700000000001</v>
      </c>
    </row>
    <row r="982" spans="1:2" x14ac:dyDescent="0.35">
      <c r="A982" s="225">
        <v>43417</v>
      </c>
      <c r="B982" s="341">
        <v>6.9607700000000001</v>
      </c>
    </row>
    <row r="983" spans="1:2" x14ac:dyDescent="0.35">
      <c r="A983" s="225">
        <v>43418</v>
      </c>
      <c r="B983" s="341">
        <v>6.9455799999999996</v>
      </c>
    </row>
    <row r="984" spans="1:2" x14ac:dyDescent="0.35">
      <c r="A984" s="225">
        <v>43419</v>
      </c>
      <c r="B984" s="341">
        <v>6.9424900000000003</v>
      </c>
    </row>
    <row r="985" spans="1:2" x14ac:dyDescent="0.35">
      <c r="A985" s="225">
        <v>43420</v>
      </c>
      <c r="B985" s="341">
        <v>6.9262100000000002</v>
      </c>
    </row>
    <row r="986" spans="1:2" x14ac:dyDescent="0.35">
      <c r="A986" s="225">
        <v>43423</v>
      </c>
      <c r="B986" s="341">
        <v>6.91859</v>
      </c>
    </row>
    <row r="987" spans="1:2" x14ac:dyDescent="0.35">
      <c r="A987" s="225">
        <v>43424</v>
      </c>
      <c r="B987" s="341">
        <v>6.9322699999999999</v>
      </c>
    </row>
    <row r="988" spans="1:2" x14ac:dyDescent="0.35">
      <c r="A988" s="225">
        <v>43425</v>
      </c>
      <c r="B988" s="341">
        <v>6.944</v>
      </c>
    </row>
    <row r="989" spans="1:2" x14ac:dyDescent="0.35">
      <c r="A989" s="225">
        <v>43426</v>
      </c>
      <c r="B989" s="341">
        <v>6.9218200000000003</v>
      </c>
    </row>
    <row r="990" spans="1:2" x14ac:dyDescent="0.35">
      <c r="A990" s="225">
        <v>43427</v>
      </c>
      <c r="B990" s="341">
        <v>6.9218200000000003</v>
      </c>
    </row>
    <row r="991" spans="1:2" x14ac:dyDescent="0.35">
      <c r="A991" s="225">
        <v>43430</v>
      </c>
      <c r="B991" s="341">
        <v>6.9407500000000004</v>
      </c>
    </row>
    <row r="992" spans="1:2" x14ac:dyDescent="0.35">
      <c r="A992" s="225">
        <v>43431</v>
      </c>
      <c r="B992" s="341">
        <v>6.9499599999999999</v>
      </c>
    </row>
    <row r="993" spans="1:2" x14ac:dyDescent="0.35">
      <c r="A993" s="225">
        <v>43432</v>
      </c>
      <c r="B993" s="341">
        <v>6.9504999999999999</v>
      </c>
    </row>
    <row r="994" spans="1:2" x14ac:dyDescent="0.35">
      <c r="A994" s="225">
        <v>43433</v>
      </c>
      <c r="B994" s="341">
        <v>6.9380899999999999</v>
      </c>
    </row>
    <row r="995" spans="1:2" x14ac:dyDescent="0.35">
      <c r="A995" s="225">
        <v>43434</v>
      </c>
      <c r="B995" s="341">
        <v>6.9347500000000002</v>
      </c>
    </row>
    <row r="996" spans="1:2" x14ac:dyDescent="0.35">
      <c r="A996" s="225">
        <v>43437</v>
      </c>
      <c r="B996" s="341">
        <v>6.9175899999999997</v>
      </c>
    </row>
    <row r="997" spans="1:2" x14ac:dyDescent="0.35">
      <c r="A997" s="225">
        <v>43438</v>
      </c>
      <c r="B997" s="341">
        <v>6.8723700000000001</v>
      </c>
    </row>
    <row r="998" spans="1:2" x14ac:dyDescent="0.35">
      <c r="A998" s="225">
        <v>43439</v>
      </c>
      <c r="B998" s="341">
        <v>6.8481100000000001</v>
      </c>
    </row>
    <row r="999" spans="1:2" x14ac:dyDescent="0.35">
      <c r="A999" s="225">
        <v>43440</v>
      </c>
      <c r="B999" s="341">
        <v>6.8567</v>
      </c>
    </row>
    <row r="1000" spans="1:2" x14ac:dyDescent="0.35">
      <c r="A1000" s="225">
        <v>43441</v>
      </c>
      <c r="B1000" s="341"/>
    </row>
    <row r="1001" spans="1:2" x14ac:dyDescent="0.35">
      <c r="A1001" s="225"/>
      <c r="B1001" s="341"/>
    </row>
    <row r="1002" spans="1:2" x14ac:dyDescent="0.35">
      <c r="A1002" s="225"/>
      <c r="B1002" s="341"/>
    </row>
    <row r="1003" spans="1:2" x14ac:dyDescent="0.35">
      <c r="A1003" s="225"/>
      <c r="B1003" s="341"/>
    </row>
    <row r="1004" spans="1:2" x14ac:dyDescent="0.35">
      <c r="A1004" s="225"/>
      <c r="B1004" s="341"/>
    </row>
    <row r="1005" spans="1:2" x14ac:dyDescent="0.35">
      <c r="A1005" s="225"/>
      <c r="B1005" s="341"/>
    </row>
    <row r="1006" spans="1:2" x14ac:dyDescent="0.35">
      <c r="A1006" s="225"/>
      <c r="B1006" s="341"/>
    </row>
    <row r="1007" spans="1:2" x14ac:dyDescent="0.35">
      <c r="A1007" s="225"/>
      <c r="B1007" s="341"/>
    </row>
    <row r="1008" spans="1:2" x14ac:dyDescent="0.35">
      <c r="A1008" s="125"/>
      <c r="B1008" s="341"/>
    </row>
    <row r="1009" spans="1:2" x14ac:dyDescent="0.35">
      <c r="A1009" s="125"/>
      <c r="B1009" s="341"/>
    </row>
    <row r="1010" spans="1:2" x14ac:dyDescent="0.35">
      <c r="A1010" s="125"/>
      <c r="B1010" s="341"/>
    </row>
    <row r="1011" spans="1:2" x14ac:dyDescent="0.35">
      <c r="A1011" s="125"/>
      <c r="B1011" s="341"/>
    </row>
    <row r="1012" spans="1:2" x14ac:dyDescent="0.35">
      <c r="A1012" s="125"/>
      <c r="B1012" s="341"/>
    </row>
    <row r="1013" spans="1:2" x14ac:dyDescent="0.35">
      <c r="A1013" s="125"/>
      <c r="B1013" s="341"/>
    </row>
    <row r="1014" spans="1:2" x14ac:dyDescent="0.35">
      <c r="A1014" s="125"/>
    </row>
    <row r="1015" spans="1:2" x14ac:dyDescent="0.35">
      <c r="A1015" s="125"/>
    </row>
    <row r="1016" spans="1:2" x14ac:dyDescent="0.35">
      <c r="A1016" s="125"/>
    </row>
    <row r="1017" spans="1:2" x14ac:dyDescent="0.35">
      <c r="A1017" s="125"/>
    </row>
    <row r="1018" spans="1:2" x14ac:dyDescent="0.35">
      <c r="A1018" s="125"/>
    </row>
    <row r="1019" spans="1:2" x14ac:dyDescent="0.35">
      <c r="A1019" s="125"/>
    </row>
    <row r="1020" spans="1:2" x14ac:dyDescent="0.35">
      <c r="A1020" s="125"/>
    </row>
    <row r="1021" spans="1:2" x14ac:dyDescent="0.35">
      <c r="A1021" s="125"/>
    </row>
    <row r="1022" spans="1:2" x14ac:dyDescent="0.35">
      <c r="A1022" s="125"/>
    </row>
    <row r="1023" spans="1:2" x14ac:dyDescent="0.35">
      <c r="A1023" s="125"/>
    </row>
    <row r="1024" spans="1:2" x14ac:dyDescent="0.35">
      <c r="A1024" s="125"/>
    </row>
    <row r="1025" spans="1:1" x14ac:dyDescent="0.35">
      <c r="A1025" s="125"/>
    </row>
    <row r="1026" spans="1:1" x14ac:dyDescent="0.35">
      <c r="A1026" s="125"/>
    </row>
    <row r="1027" spans="1:1" x14ac:dyDescent="0.35">
      <c r="A1027" s="125"/>
    </row>
    <row r="1028" spans="1:1" x14ac:dyDescent="0.35">
      <c r="A1028" s="125"/>
    </row>
    <row r="1029" spans="1:1" x14ac:dyDescent="0.35">
      <c r="A1029" s="125"/>
    </row>
    <row r="1030" spans="1:1" x14ac:dyDescent="0.35">
      <c r="A1030" s="125"/>
    </row>
    <row r="1031" spans="1:1" x14ac:dyDescent="0.35">
      <c r="A1031" s="125"/>
    </row>
    <row r="1032" spans="1:1" x14ac:dyDescent="0.35">
      <c r="A1032" s="125"/>
    </row>
    <row r="1033" spans="1:1" x14ac:dyDescent="0.35">
      <c r="A1033" s="125"/>
    </row>
    <row r="1034" spans="1:1" x14ac:dyDescent="0.35">
      <c r="A1034" s="125"/>
    </row>
    <row r="1035" spans="1:1" x14ac:dyDescent="0.35">
      <c r="A1035" s="125"/>
    </row>
    <row r="1036" spans="1:1" x14ac:dyDescent="0.35">
      <c r="A1036" s="125"/>
    </row>
    <row r="1037" spans="1:1" x14ac:dyDescent="0.35">
      <c r="A1037" s="125"/>
    </row>
    <row r="1038" spans="1:1" x14ac:dyDescent="0.35">
      <c r="A1038" s="125"/>
    </row>
    <row r="1039" spans="1:1" x14ac:dyDescent="0.35">
      <c r="A1039" s="125"/>
    </row>
    <row r="1040" spans="1:1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  <row r="1358" spans="1:1" x14ac:dyDescent="0.35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64" activePane="bottomLeft" state="frozen"/>
      <selection pane="bottomLeft" activeCell="B481" sqref="B481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1012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1014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6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1">
        <v>43406</v>
      </c>
      <c r="B457" s="333">
        <v>23375</v>
      </c>
    </row>
    <row r="458" spans="1:3" ht="15.5" x14ac:dyDescent="0.35">
      <c r="A458" s="231">
        <v>43409</v>
      </c>
      <c r="B458" s="333">
        <v>23355</v>
      </c>
    </row>
    <row r="459" spans="1:3" ht="15.5" x14ac:dyDescent="0.35">
      <c r="A459" s="231">
        <v>43410</v>
      </c>
      <c r="B459" s="333">
        <v>23365</v>
      </c>
    </row>
    <row r="460" spans="1:3" ht="15.5" x14ac:dyDescent="0.35">
      <c r="A460" s="231">
        <v>43411</v>
      </c>
      <c r="B460" s="333">
        <v>23365</v>
      </c>
    </row>
    <row r="461" spans="1:3" ht="15.5" x14ac:dyDescent="0.35">
      <c r="A461" s="231">
        <v>43412</v>
      </c>
      <c r="B461" s="333">
        <v>23365</v>
      </c>
    </row>
    <row r="462" spans="1:3" ht="15.5" x14ac:dyDescent="0.35">
      <c r="A462" s="231">
        <v>43413</v>
      </c>
      <c r="B462" s="333">
        <v>23345</v>
      </c>
    </row>
    <row r="463" spans="1:3" ht="15.5" x14ac:dyDescent="0.35">
      <c r="A463" s="231">
        <v>43416</v>
      </c>
      <c r="B463" s="333">
        <v>23345</v>
      </c>
    </row>
    <row r="464" spans="1:3" ht="15.5" x14ac:dyDescent="0.35">
      <c r="A464" s="231">
        <v>43417</v>
      </c>
      <c r="B464" s="333">
        <v>23345</v>
      </c>
    </row>
    <row r="465" spans="1:2" ht="15.5" x14ac:dyDescent="0.35">
      <c r="A465" s="231">
        <v>43418</v>
      </c>
      <c r="B465" s="333">
        <v>23350</v>
      </c>
    </row>
    <row r="466" spans="1:2" ht="15.5" x14ac:dyDescent="0.35">
      <c r="A466" s="231">
        <v>43419</v>
      </c>
      <c r="B466" s="333">
        <v>23355</v>
      </c>
    </row>
    <row r="467" spans="1:2" ht="15.5" x14ac:dyDescent="0.35">
      <c r="A467" s="231">
        <v>43423</v>
      </c>
      <c r="B467" s="333">
        <v>23355</v>
      </c>
    </row>
    <row r="468" spans="1:2" ht="15.5" x14ac:dyDescent="0.35">
      <c r="A468" s="231">
        <v>43424</v>
      </c>
      <c r="B468" s="333">
        <v>23380</v>
      </c>
    </row>
    <row r="469" spans="1:2" ht="15.5" x14ac:dyDescent="0.35">
      <c r="A469" s="231">
        <v>43425</v>
      </c>
      <c r="B469" s="333">
        <v>23380</v>
      </c>
    </row>
    <row r="470" spans="1:2" ht="15.5" x14ac:dyDescent="0.35">
      <c r="A470" s="231">
        <v>43426</v>
      </c>
      <c r="B470" s="333">
        <v>23395</v>
      </c>
    </row>
    <row r="471" spans="1:2" ht="15.5" x14ac:dyDescent="0.35">
      <c r="A471" s="231">
        <v>43427</v>
      </c>
      <c r="B471" s="333">
        <v>23395</v>
      </c>
    </row>
    <row r="472" spans="1:2" ht="15.5" x14ac:dyDescent="0.35">
      <c r="A472" s="231">
        <v>43430</v>
      </c>
      <c r="B472" s="333">
        <v>23375</v>
      </c>
    </row>
    <row r="473" spans="1:2" ht="15.5" x14ac:dyDescent="0.35">
      <c r="A473" s="231">
        <v>43431</v>
      </c>
      <c r="B473" s="333">
        <v>23390</v>
      </c>
    </row>
    <row r="474" spans="1:2" ht="15.5" x14ac:dyDescent="0.35">
      <c r="A474" s="231">
        <v>43432</v>
      </c>
      <c r="B474" s="333">
        <v>23385</v>
      </c>
    </row>
    <row r="475" spans="1:2" ht="15.5" x14ac:dyDescent="0.35">
      <c r="A475" s="231">
        <v>43433</v>
      </c>
      <c r="B475" s="333">
        <v>23385</v>
      </c>
    </row>
    <row r="476" spans="1:2" ht="15.5" x14ac:dyDescent="0.35">
      <c r="A476" s="231">
        <v>43434</v>
      </c>
      <c r="B476" s="333">
        <v>23365</v>
      </c>
    </row>
    <row r="477" spans="1:2" ht="15.5" x14ac:dyDescent="0.35">
      <c r="A477" s="231">
        <v>43437</v>
      </c>
      <c r="B477" s="333">
        <v>23365</v>
      </c>
    </row>
    <row r="478" spans="1:2" ht="15.5" x14ac:dyDescent="0.35">
      <c r="A478" s="231">
        <v>43438</v>
      </c>
      <c r="B478" s="333">
        <v>23345</v>
      </c>
    </row>
    <row r="479" spans="1:2" ht="15.5" x14ac:dyDescent="0.35">
      <c r="A479" s="231">
        <v>43439</v>
      </c>
      <c r="B479" s="333">
        <v>23350</v>
      </c>
    </row>
    <row r="480" spans="1:2" ht="15.5" x14ac:dyDescent="0.35">
      <c r="A480" s="231">
        <v>43440</v>
      </c>
      <c r="B480" s="333">
        <v>23370</v>
      </c>
    </row>
    <row r="481" spans="1:2" ht="15.5" x14ac:dyDescent="0.35">
      <c r="A481" s="231">
        <v>43441</v>
      </c>
      <c r="B481" s="333"/>
    </row>
    <row r="482" spans="1:2" ht="15.5" x14ac:dyDescent="0.35">
      <c r="A482" s="232"/>
      <c r="B482" s="333"/>
    </row>
    <row r="483" spans="1:2" ht="15.5" x14ac:dyDescent="0.35">
      <c r="A483" s="232"/>
      <c r="B483" s="333"/>
    </row>
    <row r="484" spans="1:2" ht="15.5" x14ac:dyDescent="0.35">
      <c r="A484" s="232"/>
      <c r="B484" s="333"/>
    </row>
    <row r="485" spans="1:2" ht="15.5" x14ac:dyDescent="0.35">
      <c r="A485" s="232"/>
      <c r="B485" s="333"/>
    </row>
    <row r="486" spans="1:2" ht="15.5" x14ac:dyDescent="0.35">
      <c r="A486" s="232"/>
      <c r="B486" s="333"/>
    </row>
    <row r="487" spans="1:2" ht="15.5" x14ac:dyDescent="0.35">
      <c r="A487" s="232"/>
      <c r="B487" s="333"/>
    </row>
    <row r="488" spans="1:2" ht="15.5" x14ac:dyDescent="0.35">
      <c r="A488" s="232"/>
      <c r="B488" s="333"/>
    </row>
    <row r="489" spans="1:2" ht="15.5" x14ac:dyDescent="0.35">
      <c r="A489" s="232"/>
      <c r="B489" s="333"/>
    </row>
    <row r="490" spans="1:2" ht="15.5" x14ac:dyDescent="0.35">
      <c r="A490" s="232"/>
      <c r="B490" s="333"/>
    </row>
    <row r="491" spans="1:2" ht="15.5" x14ac:dyDescent="0.35">
      <c r="A491" s="232"/>
      <c r="B491" s="333"/>
    </row>
    <row r="492" spans="1:2" ht="15.5" x14ac:dyDescent="0.35">
      <c r="A492" s="232"/>
      <c r="B492" s="333"/>
    </row>
    <row r="493" spans="1:2" ht="15.5" x14ac:dyDescent="0.35">
      <c r="A493" s="232"/>
      <c r="B493" s="333"/>
    </row>
    <row r="494" spans="1:2" ht="15.5" x14ac:dyDescent="0.35">
      <c r="A494" s="232"/>
      <c r="B494" s="333"/>
    </row>
    <row r="495" spans="1:2" ht="15.5" x14ac:dyDescent="0.35">
      <c r="A495" s="232"/>
      <c r="B495" s="333"/>
    </row>
    <row r="496" spans="1:2" ht="15.5" x14ac:dyDescent="0.35">
      <c r="A496" s="232"/>
      <c r="B496" s="333"/>
    </row>
    <row r="497" spans="1:2" ht="15.5" x14ac:dyDescent="0.35">
      <c r="A497" s="232"/>
      <c r="B497" s="333"/>
    </row>
    <row r="498" spans="1:2" ht="15.5" x14ac:dyDescent="0.35">
      <c r="A498" s="232"/>
      <c r="B498" s="333"/>
    </row>
    <row r="499" spans="1:2" ht="15.5" x14ac:dyDescent="0.35">
      <c r="A499" s="232"/>
      <c r="B499" s="333"/>
    </row>
    <row r="500" spans="1:2" ht="15.5" x14ac:dyDescent="0.35">
      <c r="A500" s="232"/>
      <c r="B500" s="333"/>
    </row>
    <row r="501" spans="1:2" ht="15.5" x14ac:dyDescent="0.35">
      <c r="A501" s="232"/>
      <c r="B501" s="333"/>
    </row>
    <row r="502" spans="1:2" ht="15.5" x14ac:dyDescent="0.35">
      <c r="A502" s="232"/>
      <c r="B502" s="333"/>
    </row>
    <row r="503" spans="1:2" ht="15.5" x14ac:dyDescent="0.35">
      <c r="A503" s="232"/>
      <c r="B503" s="333"/>
    </row>
    <row r="504" spans="1:2" ht="15.5" x14ac:dyDescent="0.35">
      <c r="A504" s="232"/>
      <c r="B504" s="333"/>
    </row>
    <row r="505" spans="1:2" ht="15.5" x14ac:dyDescent="0.35">
      <c r="A505" s="232"/>
      <c r="B505" s="333"/>
    </row>
    <row r="506" spans="1:2" ht="15.5" x14ac:dyDescent="0.35">
      <c r="A506" s="232"/>
      <c r="B506" s="333"/>
    </row>
    <row r="507" spans="1:2" ht="15.5" x14ac:dyDescent="0.35">
      <c r="A507" s="232"/>
      <c r="B507" s="333"/>
    </row>
    <row r="508" spans="1:2" ht="15.5" x14ac:dyDescent="0.35">
      <c r="A508" s="232"/>
      <c r="B508" s="333"/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19" activePane="bottomLeft" state="frozen"/>
      <selection pane="bottomLeft" activeCell="B337" sqref="B337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399" t="s">
        <v>1017</v>
      </c>
      <c r="B1" s="400"/>
      <c r="C1" s="400"/>
      <c r="D1" s="400"/>
      <c r="E1" s="400"/>
      <c r="F1" s="400"/>
      <c r="G1" s="400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999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5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>
        <v>43406</v>
      </c>
      <c r="B313" s="310">
        <v>3395</v>
      </c>
    </row>
    <row r="314" spans="1:4" x14ac:dyDescent="0.35">
      <c r="A314" s="307">
        <v>43409</v>
      </c>
      <c r="B314" s="310">
        <v>3399</v>
      </c>
    </row>
    <row r="315" spans="1:4" x14ac:dyDescent="0.35">
      <c r="A315" s="307">
        <v>43410</v>
      </c>
      <c r="B315" s="310">
        <v>3402</v>
      </c>
    </row>
    <row r="316" spans="1:4" x14ac:dyDescent="0.35">
      <c r="A316" s="307">
        <v>43411</v>
      </c>
      <c r="B316" s="310">
        <v>3394</v>
      </c>
    </row>
    <row r="317" spans="1:4" x14ac:dyDescent="0.35">
      <c r="A317" s="307">
        <v>43412</v>
      </c>
      <c r="B317" s="310">
        <v>3394</v>
      </c>
    </row>
    <row r="318" spans="1:4" x14ac:dyDescent="0.35">
      <c r="A318" s="307">
        <v>43413</v>
      </c>
      <c r="B318" s="310">
        <v>3381</v>
      </c>
    </row>
    <row r="319" spans="1:4" x14ac:dyDescent="0.35">
      <c r="A319" s="307">
        <v>43416</v>
      </c>
      <c r="B319" s="310">
        <v>3381</v>
      </c>
    </row>
    <row r="320" spans="1:4" x14ac:dyDescent="0.35">
      <c r="A320" s="307">
        <v>43417</v>
      </c>
      <c r="B320" s="310">
        <v>3381</v>
      </c>
    </row>
    <row r="321" spans="1:2" x14ac:dyDescent="0.35">
      <c r="A321" s="307">
        <v>43418</v>
      </c>
      <c r="B321" s="310">
        <v>3382</v>
      </c>
    </row>
    <row r="322" spans="1:2" x14ac:dyDescent="0.35">
      <c r="A322" s="307">
        <v>43419</v>
      </c>
      <c r="B322" s="310">
        <v>3392</v>
      </c>
    </row>
    <row r="323" spans="1:2" x14ac:dyDescent="0.35">
      <c r="A323" s="307">
        <v>43423</v>
      </c>
      <c r="B323" s="310">
        <v>3392</v>
      </c>
    </row>
    <row r="324" spans="1:2" x14ac:dyDescent="0.35">
      <c r="A324" s="307">
        <v>43424</v>
      </c>
      <c r="B324" s="310">
        <v>3392</v>
      </c>
    </row>
    <row r="325" spans="1:2" x14ac:dyDescent="0.35">
      <c r="A325" s="307">
        <v>43425</v>
      </c>
      <c r="B325" s="310">
        <v>3392</v>
      </c>
    </row>
    <row r="326" spans="1:2" x14ac:dyDescent="0.35">
      <c r="A326" s="307">
        <v>43426</v>
      </c>
      <c r="B326" s="310">
        <v>3401</v>
      </c>
    </row>
    <row r="327" spans="1:2" x14ac:dyDescent="0.35">
      <c r="A327" s="307">
        <v>43427</v>
      </c>
      <c r="B327" s="310">
        <v>3401</v>
      </c>
    </row>
    <row r="328" spans="1:2" x14ac:dyDescent="0.35">
      <c r="A328" s="307">
        <v>43430</v>
      </c>
      <c r="B328" s="310">
        <v>3387</v>
      </c>
    </row>
    <row r="329" spans="1:2" x14ac:dyDescent="0.35">
      <c r="A329" s="307">
        <v>43431</v>
      </c>
      <c r="B329" s="310">
        <v>3391</v>
      </c>
    </row>
    <row r="330" spans="1:2" x14ac:dyDescent="0.35">
      <c r="A330" s="307">
        <v>43432</v>
      </c>
      <c r="B330" s="310">
        <v>3385</v>
      </c>
    </row>
    <row r="331" spans="1:2" x14ac:dyDescent="0.35">
      <c r="A331" s="307">
        <v>43433</v>
      </c>
      <c r="B331" s="310">
        <v>3391</v>
      </c>
    </row>
    <row r="332" spans="1:2" x14ac:dyDescent="0.35">
      <c r="A332" s="307">
        <v>43434</v>
      </c>
      <c r="B332" s="310">
        <v>3388</v>
      </c>
    </row>
    <row r="333" spans="1:2" x14ac:dyDescent="0.35">
      <c r="A333" s="307">
        <v>43437</v>
      </c>
      <c r="B333" s="310">
        <v>3395</v>
      </c>
    </row>
    <row r="334" spans="1:2" x14ac:dyDescent="0.35">
      <c r="A334" s="307">
        <v>43438</v>
      </c>
      <c r="B334" s="310">
        <v>3424</v>
      </c>
    </row>
    <row r="335" spans="1:2" x14ac:dyDescent="0.35">
      <c r="A335" s="307">
        <v>43439</v>
      </c>
      <c r="B335" s="310">
        <v>3434</v>
      </c>
    </row>
    <row r="336" spans="1:2" x14ac:dyDescent="0.35">
      <c r="A336" s="307">
        <v>43440</v>
      </c>
      <c r="B336" s="310">
        <v>3418</v>
      </c>
    </row>
    <row r="337" spans="1:2" x14ac:dyDescent="0.35">
      <c r="A337" s="307">
        <v>43441</v>
      </c>
      <c r="B337" s="310"/>
    </row>
    <row r="338" spans="1:2" x14ac:dyDescent="0.35">
      <c r="A338" s="307"/>
      <c r="B338" s="310"/>
    </row>
    <row r="339" spans="1:2" x14ac:dyDescent="0.35">
      <c r="A339" s="307"/>
      <c r="B339" s="310"/>
    </row>
    <row r="340" spans="1:2" x14ac:dyDescent="0.35">
      <c r="A340" s="307"/>
      <c r="B340" s="310"/>
    </row>
    <row r="341" spans="1:2" x14ac:dyDescent="0.35">
      <c r="A341" s="307"/>
      <c r="B341" s="310"/>
    </row>
    <row r="342" spans="1:2" x14ac:dyDescent="0.35">
      <c r="A342" s="307"/>
      <c r="B342" s="310"/>
    </row>
    <row r="343" spans="1:2" x14ac:dyDescent="0.35">
      <c r="A343" s="307"/>
      <c r="B343" s="310"/>
    </row>
    <row r="344" spans="1:2" x14ac:dyDescent="0.35">
      <c r="A344" s="307"/>
      <c r="B344" s="310"/>
    </row>
    <row r="345" spans="1:2" x14ac:dyDescent="0.35">
      <c r="A345" s="307"/>
      <c r="B345" s="310"/>
    </row>
    <row r="346" spans="1:2" x14ac:dyDescent="0.35">
      <c r="A346" s="307"/>
      <c r="B346" s="310"/>
    </row>
    <row r="347" spans="1:2" x14ac:dyDescent="0.35">
      <c r="A347" s="307"/>
      <c r="B347" s="310"/>
    </row>
    <row r="348" spans="1:2" x14ac:dyDescent="0.35">
      <c r="A348" s="307"/>
      <c r="B348" s="310"/>
    </row>
    <row r="349" spans="1:2" x14ac:dyDescent="0.35">
      <c r="A349" s="307"/>
      <c r="B349" s="310"/>
    </row>
    <row r="350" spans="1:2" x14ac:dyDescent="0.35">
      <c r="A350" s="307"/>
      <c r="B350" s="310"/>
    </row>
    <row r="351" spans="1:2" x14ac:dyDescent="0.35">
      <c r="A351" s="307"/>
      <c r="B351" s="310"/>
    </row>
    <row r="352" spans="1:2" x14ac:dyDescent="0.35">
      <c r="A352" s="307"/>
      <c r="B352" s="310"/>
    </row>
    <row r="353" spans="1:2" x14ac:dyDescent="0.35">
      <c r="A353" s="307"/>
      <c r="B353" s="310"/>
    </row>
    <row r="354" spans="1:2" x14ac:dyDescent="0.35">
      <c r="A354" s="307"/>
      <c r="B354" s="310"/>
    </row>
    <row r="355" spans="1:2" x14ac:dyDescent="0.35">
      <c r="A355" s="307"/>
      <c r="B355" s="310"/>
    </row>
    <row r="356" spans="1:2" x14ac:dyDescent="0.35">
      <c r="A356" s="307"/>
      <c r="B356" s="310"/>
    </row>
    <row r="357" spans="1:2" x14ac:dyDescent="0.35">
      <c r="A357" s="307"/>
      <c r="B357" s="310"/>
    </row>
    <row r="358" spans="1:2" x14ac:dyDescent="0.35">
      <c r="A358" s="307"/>
      <c r="B358" s="310"/>
    </row>
    <row r="359" spans="1:2" x14ac:dyDescent="0.35">
      <c r="A359" s="307"/>
      <c r="B359" s="310"/>
    </row>
    <row r="360" spans="1:2" x14ac:dyDescent="0.35">
      <c r="A360" s="307"/>
      <c r="B360" s="310"/>
    </row>
    <row r="361" spans="1:2" x14ac:dyDescent="0.35">
      <c r="A361" s="307"/>
      <c r="B361" s="310"/>
    </row>
    <row r="362" spans="1:2" x14ac:dyDescent="0.35">
      <c r="A362" s="307"/>
      <c r="B362" s="310"/>
    </row>
    <row r="363" spans="1:2" x14ac:dyDescent="0.35">
      <c r="A363" s="307"/>
      <c r="B363" s="310"/>
    </row>
    <row r="364" spans="1:2" x14ac:dyDescent="0.35">
      <c r="A364" s="307"/>
      <c r="B364" s="310"/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zoomScaleNormal="100" workbookViewId="0">
      <pane ySplit="4" topLeftCell="A1204" activePane="bottomLeft" state="frozen"/>
      <selection pane="bottomLeft" activeCell="E1214" sqref="E1214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89" t="s">
        <v>749</v>
      </c>
      <c r="B1" s="389"/>
      <c r="C1" s="389"/>
      <c r="D1" s="389"/>
      <c r="E1" s="389"/>
      <c r="F1" s="389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90" t="s">
        <v>750</v>
      </c>
      <c r="C3" s="391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6162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213" si="33">+IF(F1188=0,"",C1188/F1188)</f>
        <v>7047.9524779751482</v>
      </c>
      <c r="C1188" s="267">
        <v>49120</v>
      </c>
      <c r="D1188" s="47">
        <f t="shared" ref="D1188:D1213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3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3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3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3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3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3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3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3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35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 x14ac:dyDescent="0.35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 x14ac:dyDescent="0.35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 x14ac:dyDescent="0.35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 x14ac:dyDescent="0.35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 x14ac:dyDescent="0.35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 x14ac:dyDescent="0.35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 x14ac:dyDescent="0.35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 x14ac:dyDescent="0.35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 x14ac:dyDescent="0.35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 x14ac:dyDescent="0.35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 x14ac:dyDescent="0.35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4" si="45">+C1210-C1209</f>
        <v>660</v>
      </c>
    </row>
    <row r="1211" spans="1:7" x14ac:dyDescent="0.35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 x14ac:dyDescent="0.35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 x14ac:dyDescent="0.35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 x14ac:dyDescent="0.35">
      <c r="A1214" s="225">
        <v>43441</v>
      </c>
      <c r="B1214" s="47"/>
      <c r="C1214" s="267"/>
      <c r="D1214" s="47"/>
      <c r="E1214" s="267"/>
      <c r="F1214" s="170">
        <f>USD_CNY!B1000</f>
        <v>0</v>
      </c>
      <c r="G1214" s="162">
        <f t="shared" si="45"/>
        <v>-49350</v>
      </c>
    </row>
    <row r="1215" spans="1:7" x14ac:dyDescent="0.35">
      <c r="A1215" s="46"/>
      <c r="B1215" s="47"/>
      <c r="C1215" s="267"/>
      <c r="D1215" s="47"/>
      <c r="E1215" s="267"/>
      <c r="F1215" s="47"/>
    </row>
    <row r="1216" spans="1:7" x14ac:dyDescent="0.35">
      <c r="A1216" s="46"/>
      <c r="B1216" s="47"/>
      <c r="C1216" s="267"/>
      <c r="D1216" s="47"/>
      <c r="E1216" s="267"/>
      <c r="F1216" s="47"/>
    </row>
    <row r="1217" spans="1:6" x14ac:dyDescent="0.35">
      <c r="A1217" s="46"/>
      <c r="B1217" s="47"/>
      <c r="C1217" s="267"/>
      <c r="D1217" s="47"/>
      <c r="E1217" s="267"/>
      <c r="F1217" s="47"/>
    </row>
    <row r="1218" spans="1:6" x14ac:dyDescent="0.35">
      <c r="A1218" s="46"/>
      <c r="B1218" s="47"/>
      <c r="C1218" s="267"/>
      <c r="D1218" s="47"/>
      <c r="E1218" s="267"/>
      <c r="F1218" s="47"/>
    </row>
    <row r="1219" spans="1:6" x14ac:dyDescent="0.35">
      <c r="A1219" s="46"/>
      <c r="B1219" s="47"/>
      <c r="C1219" s="267"/>
      <c r="D1219" s="47"/>
      <c r="E1219" s="267"/>
      <c r="F1219" s="47"/>
    </row>
    <row r="1220" spans="1:6" x14ac:dyDescent="0.35">
      <c r="A1220" s="46"/>
      <c r="B1220" s="47"/>
      <c r="C1220" s="267"/>
      <c r="D1220" s="47"/>
      <c r="E1220" s="267"/>
      <c r="F1220" s="47"/>
    </row>
    <row r="1221" spans="1:6" x14ac:dyDescent="0.35">
      <c r="A1221" s="46"/>
      <c r="B1221" s="47"/>
      <c r="C1221" s="267"/>
      <c r="D1221" s="47"/>
      <c r="E1221" s="267"/>
      <c r="F1221" s="47"/>
    </row>
    <row r="1222" spans="1:6" x14ac:dyDescent="0.35">
      <c r="A1222" s="46"/>
      <c r="B1222" s="47"/>
      <c r="C1222" s="267"/>
      <c r="D1222" s="47"/>
      <c r="E1222" s="267"/>
      <c r="F1222" s="47"/>
    </row>
    <row r="1223" spans="1:6" x14ac:dyDescent="0.35">
      <c r="A1223" s="46"/>
      <c r="B1223" s="47"/>
      <c r="C1223" s="267"/>
      <c r="D1223" s="47"/>
      <c r="E1223" s="267"/>
      <c r="F1223" s="47"/>
    </row>
    <row r="1224" spans="1:6" x14ac:dyDescent="0.35">
      <c r="A1224" s="46"/>
      <c r="B1224" s="47"/>
      <c r="C1224" s="267"/>
      <c r="D1224" s="47"/>
      <c r="E1224" s="267"/>
      <c r="F1224" s="47"/>
    </row>
    <row r="1225" spans="1:6" x14ac:dyDescent="0.35">
      <c r="A1225" s="46"/>
      <c r="B1225" s="47"/>
      <c r="C1225" s="267"/>
      <c r="D1225" s="47"/>
      <c r="E1225" s="267"/>
      <c r="F1225" s="47"/>
    </row>
    <row r="1226" spans="1:6" x14ac:dyDescent="0.35">
      <c r="A1226" s="46"/>
      <c r="B1226" s="47"/>
      <c r="C1226" s="267"/>
      <c r="D1226" s="47"/>
      <c r="E1226" s="267"/>
      <c r="F1226" s="47"/>
    </row>
    <row r="1227" spans="1:6" x14ac:dyDescent="0.35">
      <c r="A1227" s="46"/>
      <c r="B1227" s="47"/>
      <c r="C1227" s="267"/>
      <c r="D1227" s="47"/>
      <c r="E1227" s="267"/>
      <c r="F1227" s="47"/>
    </row>
    <row r="1228" spans="1:6" x14ac:dyDescent="0.35">
      <c r="A1228" s="46"/>
      <c r="B1228" s="47"/>
      <c r="C1228" s="267"/>
      <c r="D1228" s="47"/>
      <c r="E1228" s="267"/>
      <c r="F1228" s="47"/>
    </row>
    <row r="1229" spans="1:6" x14ac:dyDescent="0.35">
      <c r="A1229" s="46"/>
      <c r="B1229" s="47"/>
      <c r="C1229" s="267"/>
      <c r="D1229" s="47"/>
      <c r="E1229" s="267"/>
      <c r="F1229" s="47"/>
    </row>
    <row r="1230" spans="1:6" x14ac:dyDescent="0.35">
      <c r="A1230" s="46"/>
      <c r="B1230" s="47"/>
      <c r="C1230" s="267"/>
      <c r="D1230" s="47"/>
      <c r="E1230" s="267"/>
      <c r="F1230" s="47"/>
    </row>
    <row r="1231" spans="1:6" x14ac:dyDescent="0.35">
      <c r="A1231" s="46"/>
      <c r="B1231" s="47"/>
      <c r="C1231" s="267"/>
      <c r="D1231" s="47"/>
      <c r="E1231" s="267"/>
      <c r="F1231" s="47"/>
    </row>
    <row r="1232" spans="1:6" x14ac:dyDescent="0.35">
      <c r="A1232" s="46"/>
      <c r="B1232" s="47"/>
      <c r="C1232" s="267"/>
      <c r="D1232" s="47"/>
      <c r="E1232" s="267"/>
      <c r="F1232" s="47"/>
    </row>
    <row r="1233" spans="1:6" x14ac:dyDescent="0.35">
      <c r="A1233" s="46"/>
      <c r="B1233" s="47"/>
      <c r="C1233" s="267"/>
      <c r="D1233" s="47"/>
      <c r="E1233" s="267"/>
      <c r="F1233" s="47"/>
    </row>
    <row r="1234" spans="1:6" x14ac:dyDescent="0.35">
      <c r="A1234" s="46"/>
      <c r="B1234" s="47"/>
      <c r="C1234" s="267"/>
      <c r="D1234" s="47"/>
      <c r="E1234" s="267"/>
      <c r="F1234" s="47"/>
    </row>
    <row r="1235" spans="1:6" x14ac:dyDescent="0.35">
      <c r="A1235" s="46"/>
      <c r="B1235" s="47"/>
      <c r="C1235" s="267"/>
      <c r="D1235" s="47"/>
      <c r="E1235" s="267"/>
      <c r="F1235" s="47"/>
    </row>
    <row r="1236" spans="1:6" x14ac:dyDescent="0.35">
      <c r="A1236" s="46"/>
      <c r="B1236" s="47"/>
      <c r="C1236" s="267"/>
      <c r="D1236" s="47"/>
      <c r="E1236" s="267"/>
      <c r="F1236" s="47"/>
    </row>
    <row r="1237" spans="1:6" x14ac:dyDescent="0.35">
      <c r="A1237" s="46"/>
      <c r="B1237" s="47"/>
      <c r="C1237" s="267"/>
      <c r="D1237" s="47"/>
      <c r="E1237" s="267"/>
      <c r="F1237" s="47"/>
    </row>
    <row r="1238" spans="1:6" x14ac:dyDescent="0.35">
      <c r="A1238" s="46"/>
      <c r="B1238" s="47"/>
      <c r="C1238" s="267"/>
      <c r="D1238" s="47"/>
      <c r="E1238" s="267"/>
      <c r="F1238" s="47"/>
    </row>
    <row r="1239" spans="1:6" x14ac:dyDescent="0.35">
      <c r="A1239" s="46"/>
      <c r="B1239" s="47"/>
      <c r="C1239" s="267"/>
      <c r="D1239" s="47"/>
      <c r="E1239" s="267"/>
      <c r="F1239" s="47"/>
    </row>
    <row r="1240" spans="1:6" x14ac:dyDescent="0.35">
      <c r="A1240" s="46"/>
      <c r="B1240" s="47"/>
      <c r="C1240" s="267"/>
      <c r="D1240" s="47"/>
      <c r="E1240" s="267"/>
      <c r="F1240" s="47"/>
    </row>
    <row r="1241" spans="1:6" x14ac:dyDescent="0.35">
      <c r="A1241" s="46"/>
      <c r="B1241" s="47"/>
      <c r="C1241" s="267"/>
      <c r="D1241" s="47"/>
      <c r="E1241" s="267"/>
      <c r="F1241" s="47"/>
    </row>
    <row r="1242" spans="1:6" x14ac:dyDescent="0.35">
      <c r="A1242" s="46"/>
      <c r="B1242" s="47"/>
      <c r="C1242" s="267"/>
      <c r="D1242" s="47"/>
      <c r="E1242" s="267"/>
      <c r="F1242" s="47"/>
    </row>
    <row r="1243" spans="1:6" x14ac:dyDescent="0.35">
      <c r="A1243" s="46"/>
      <c r="B1243" s="47"/>
      <c r="C1243" s="267"/>
      <c r="D1243" s="47"/>
      <c r="E1243" s="267"/>
      <c r="F1243" s="47"/>
    </row>
    <row r="1244" spans="1:6" x14ac:dyDescent="0.35">
      <c r="A1244" s="46"/>
      <c r="B1244" s="47"/>
      <c r="C1244" s="267"/>
      <c r="D1244" s="47"/>
      <c r="E1244" s="267"/>
      <c r="F1244" s="47"/>
    </row>
    <row r="1245" spans="1:6" x14ac:dyDescent="0.35">
      <c r="A1245" s="46"/>
      <c r="B1245" s="47"/>
      <c r="C1245" s="267"/>
      <c r="D1245" s="47"/>
      <c r="E1245" s="267"/>
      <c r="F1245" s="47"/>
    </row>
    <row r="1246" spans="1:6" x14ac:dyDescent="0.35">
      <c r="A1246" s="46"/>
      <c r="B1246" s="47"/>
      <c r="C1246" s="267"/>
      <c r="D1246" s="47"/>
      <c r="E1246" s="267"/>
      <c r="F1246" s="47"/>
    </row>
    <row r="1247" spans="1:6" x14ac:dyDescent="0.35">
      <c r="A1247" s="46"/>
      <c r="B1247" s="47"/>
      <c r="C1247" s="267"/>
      <c r="D1247" s="47"/>
      <c r="E1247" s="267"/>
      <c r="F1247" s="47"/>
    </row>
    <row r="1248" spans="1:6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  <row r="1750" spans="1:6" x14ac:dyDescent="0.35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201" activePane="bottomLeft" state="frozen"/>
      <selection pane="bottomLeft" activeCell="E1212" sqref="E1212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2" t="s">
        <v>749</v>
      </c>
      <c r="B1" s="392"/>
      <c r="C1" s="392"/>
      <c r="D1" s="392"/>
      <c r="E1" s="392"/>
      <c r="F1" s="392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90" t="s">
        <v>659</v>
      </c>
      <c r="C3" s="391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7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7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7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7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7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7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7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7" x14ac:dyDescent="0.35">
      <c r="A1112" s="201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</row>
    <row r="1113" spans="1:7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7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7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7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7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7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7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7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3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x14ac:dyDescent="0.3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x14ac:dyDescent="0.3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x14ac:dyDescent="0.3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x14ac:dyDescent="0.3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x14ac:dyDescent="0.3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x14ac:dyDescent="0.3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x14ac:dyDescent="0.3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x14ac:dyDescent="0.35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 x14ac:dyDescent="0.35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 x14ac:dyDescent="0.35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 x14ac:dyDescent="0.35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 x14ac:dyDescent="0.35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 x14ac:dyDescent="0.35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 x14ac:dyDescent="0.35">
      <c r="A1203" s="225">
        <v>43430</v>
      </c>
      <c r="B1203" s="47">
        <f t="shared" ref="B1203:B1212" si="37">+IF(F1203=0,"",C1203/F1203)</f>
        <v>2683.427583474408</v>
      </c>
      <c r="C1203" s="47">
        <v>18625</v>
      </c>
      <c r="D1203" s="47">
        <f t="shared" ref="D1203:D1212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 x14ac:dyDescent="0.35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 x14ac:dyDescent="0.35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 x14ac:dyDescent="0.35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 x14ac:dyDescent="0.35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 x14ac:dyDescent="0.35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2" si="41">+C1208-C1207</f>
        <v>275</v>
      </c>
    </row>
    <row r="1209" spans="1:7" x14ac:dyDescent="0.35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 x14ac:dyDescent="0.35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 x14ac:dyDescent="0.35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 x14ac:dyDescent="0.35">
      <c r="A1212" s="225">
        <v>43441</v>
      </c>
      <c r="B1212" s="47" t="str">
        <f t="shared" si="37"/>
        <v/>
      </c>
      <c r="C1212" s="47"/>
      <c r="D1212" s="47" t="e">
        <f t="shared" si="38"/>
        <v>#VALUE!</v>
      </c>
      <c r="E1212" s="47"/>
      <c r="F1212" s="170">
        <f>USD_CNY!B1000</f>
        <v>0</v>
      </c>
      <c r="G1212" s="162">
        <f t="shared" si="41"/>
        <v>-18875</v>
      </c>
    </row>
    <row r="1213" spans="1:7" x14ac:dyDescent="0.35">
      <c r="A1213" s="201"/>
      <c r="B1213" s="47"/>
      <c r="C1213" s="47"/>
      <c r="D1213" s="47"/>
      <c r="E1213" s="47"/>
      <c r="F1213" s="62"/>
    </row>
    <row r="1214" spans="1:7" x14ac:dyDescent="0.35">
      <c r="A1214" s="201"/>
      <c r="B1214" s="47"/>
      <c r="C1214" s="47"/>
      <c r="D1214" s="47"/>
      <c r="E1214" s="47"/>
      <c r="F1214" s="62"/>
    </row>
    <row r="1215" spans="1:7" x14ac:dyDescent="0.35">
      <c r="A1215" s="201"/>
      <c r="B1215" s="47"/>
      <c r="C1215" s="47"/>
      <c r="D1215" s="47"/>
      <c r="E1215" s="47"/>
      <c r="F1215" s="62"/>
    </row>
    <row r="1216" spans="1:7" x14ac:dyDescent="0.35">
      <c r="A1216" s="201"/>
      <c r="B1216" s="47"/>
      <c r="C1216" s="47"/>
      <c r="D1216" s="47"/>
      <c r="E1216" s="47"/>
      <c r="F1216" s="62"/>
    </row>
    <row r="1217" spans="1:6" x14ac:dyDescent="0.35">
      <c r="A1217" s="201"/>
      <c r="B1217" s="47"/>
      <c r="C1217" s="47"/>
      <c r="D1217" s="47"/>
      <c r="E1217" s="47"/>
      <c r="F1217" s="62"/>
    </row>
    <row r="1218" spans="1:6" x14ac:dyDescent="0.35">
      <c r="A1218" s="201"/>
      <c r="B1218" s="47"/>
      <c r="C1218" s="47"/>
      <c r="D1218" s="47"/>
      <c r="E1218" s="47"/>
      <c r="F1218" s="62"/>
    </row>
    <row r="1219" spans="1:6" x14ac:dyDescent="0.35">
      <c r="A1219" s="201"/>
      <c r="B1219" s="47"/>
      <c r="C1219" s="47"/>
      <c r="D1219" s="47"/>
      <c r="E1219" s="47"/>
      <c r="F1219" s="62"/>
    </row>
    <row r="1220" spans="1:6" x14ac:dyDescent="0.35">
      <c r="A1220" s="201"/>
      <c r="B1220" s="47"/>
      <c r="C1220" s="47"/>
      <c r="D1220" s="47"/>
      <c r="E1220" s="47"/>
      <c r="F1220" s="62"/>
    </row>
    <row r="1221" spans="1:6" x14ac:dyDescent="0.35">
      <c r="A1221" s="201"/>
      <c r="B1221" s="47"/>
      <c r="C1221" s="47"/>
      <c r="D1221" s="47"/>
      <c r="E1221" s="47"/>
      <c r="F1221" s="62"/>
    </row>
    <row r="1222" spans="1:6" x14ac:dyDescent="0.35">
      <c r="A1222" s="201"/>
      <c r="B1222" s="47"/>
      <c r="C1222" s="47"/>
      <c r="D1222" s="47"/>
      <c r="E1222" s="47"/>
      <c r="F1222" s="62"/>
    </row>
    <row r="1223" spans="1:6" x14ac:dyDescent="0.35">
      <c r="A1223" s="201"/>
      <c r="B1223" s="47"/>
      <c r="C1223" s="47"/>
      <c r="D1223" s="47"/>
      <c r="E1223" s="47"/>
      <c r="F1223" s="62"/>
    </row>
    <row r="1224" spans="1:6" x14ac:dyDescent="0.35">
      <c r="A1224" s="201"/>
      <c r="B1224" s="47"/>
      <c r="C1224" s="47"/>
      <c r="D1224" s="47"/>
      <c r="E1224" s="47"/>
      <c r="F1224" s="62"/>
    </row>
    <row r="1225" spans="1:6" x14ac:dyDescent="0.35">
      <c r="A1225" s="201"/>
      <c r="B1225" s="47"/>
      <c r="C1225" s="47"/>
      <c r="D1225" s="47"/>
      <c r="E1225" s="47"/>
      <c r="F1225" s="62"/>
    </row>
    <row r="1226" spans="1:6" x14ac:dyDescent="0.35">
      <c r="A1226" s="201"/>
      <c r="B1226" s="47"/>
      <c r="C1226" s="47"/>
      <c r="D1226" s="47"/>
      <c r="E1226" s="47"/>
      <c r="F1226" s="62"/>
    </row>
    <row r="1227" spans="1:6" x14ac:dyDescent="0.35">
      <c r="A1227" s="201"/>
      <c r="B1227" s="47"/>
      <c r="C1227" s="47"/>
      <c r="D1227" s="47"/>
      <c r="E1227" s="47"/>
      <c r="F1227" s="62"/>
    </row>
    <row r="1228" spans="1:6" x14ac:dyDescent="0.35">
      <c r="A1228" s="201"/>
      <c r="B1228" s="47"/>
      <c r="C1228" s="47"/>
      <c r="D1228" s="47"/>
      <c r="E1228" s="47"/>
      <c r="F1228" s="62"/>
    </row>
    <row r="1229" spans="1:6" x14ac:dyDescent="0.35">
      <c r="A1229" s="201"/>
      <c r="B1229" s="47"/>
      <c r="C1229" s="47"/>
      <c r="D1229" s="47"/>
      <c r="E1229" s="47"/>
      <c r="F1229" s="62"/>
    </row>
    <row r="1230" spans="1:6" x14ac:dyDescent="0.35">
      <c r="A1230" s="201"/>
      <c r="B1230" s="47"/>
      <c r="C1230" s="47"/>
      <c r="D1230" s="47"/>
      <c r="E1230" s="47"/>
      <c r="F1230" s="62"/>
    </row>
    <row r="1231" spans="1:6" x14ac:dyDescent="0.35">
      <c r="A1231" s="201"/>
      <c r="B1231" s="47"/>
      <c r="C1231" s="47"/>
      <c r="D1231" s="47"/>
      <c r="E1231" s="47"/>
      <c r="F1231" s="62"/>
    </row>
    <row r="1232" spans="1:6" x14ac:dyDescent="0.35">
      <c r="A1232" s="201"/>
      <c r="B1232" s="47"/>
      <c r="C1232" s="47"/>
      <c r="D1232" s="47"/>
      <c r="E1232" s="47"/>
      <c r="F1232" s="62"/>
    </row>
    <row r="1233" spans="1:6" x14ac:dyDescent="0.35">
      <c r="A1233" s="201"/>
      <c r="B1233" s="47"/>
      <c r="C1233" s="47"/>
      <c r="D1233" s="47"/>
      <c r="E1233" s="47"/>
      <c r="F1233" s="62"/>
    </row>
    <row r="1234" spans="1:6" x14ac:dyDescent="0.35">
      <c r="A1234" s="201"/>
      <c r="B1234" s="47"/>
      <c r="C1234" s="47"/>
      <c r="D1234" s="47"/>
      <c r="E1234" s="47"/>
      <c r="F1234" s="62"/>
    </row>
    <row r="1235" spans="1:6" x14ac:dyDescent="0.35">
      <c r="A1235" s="201"/>
      <c r="B1235" s="47"/>
      <c r="C1235" s="47"/>
      <c r="D1235" s="47"/>
      <c r="E1235" s="47"/>
      <c r="F1235" s="62"/>
    </row>
    <row r="1236" spans="1:6" x14ac:dyDescent="0.35">
      <c r="A1236" s="201"/>
      <c r="B1236" s="47"/>
      <c r="C1236" s="47"/>
      <c r="D1236" s="47"/>
      <c r="E1236" s="47"/>
      <c r="F1236" s="62"/>
    </row>
    <row r="1237" spans="1:6" x14ac:dyDescent="0.35">
      <c r="A1237" s="201"/>
      <c r="B1237" s="47"/>
      <c r="C1237" s="47"/>
      <c r="D1237" s="47"/>
      <c r="E1237" s="47"/>
      <c r="F1237" s="62"/>
    </row>
    <row r="1238" spans="1:6" x14ac:dyDescent="0.35">
      <c r="A1238" s="201"/>
      <c r="B1238" s="47"/>
      <c r="C1238" s="47"/>
      <c r="D1238" s="47"/>
      <c r="E1238" s="47"/>
      <c r="F1238" s="62"/>
    </row>
    <row r="1239" spans="1:6" x14ac:dyDescent="0.35">
      <c r="A1239" s="201"/>
      <c r="B1239" s="47"/>
      <c r="C1239" s="47"/>
      <c r="D1239" s="47"/>
      <c r="E1239" s="47"/>
      <c r="F1239" s="62"/>
    </row>
    <row r="1240" spans="1:6" x14ac:dyDescent="0.35">
      <c r="A1240" s="201"/>
      <c r="B1240" s="47"/>
      <c r="C1240" s="47"/>
      <c r="D1240" s="47"/>
      <c r="E1240" s="47"/>
      <c r="F1240" s="62"/>
    </row>
    <row r="1241" spans="1:6" x14ac:dyDescent="0.35">
      <c r="A1241" s="201"/>
      <c r="B1241" s="47"/>
      <c r="C1241" s="47"/>
      <c r="D1241" s="47"/>
      <c r="E1241" s="47"/>
      <c r="F1241" s="62"/>
    </row>
    <row r="1242" spans="1:6" x14ac:dyDescent="0.35">
      <c r="A1242" s="201"/>
      <c r="B1242" s="47"/>
      <c r="C1242" s="47"/>
      <c r="D1242" s="47"/>
      <c r="E1242" s="47"/>
      <c r="F1242" s="62"/>
    </row>
    <row r="1243" spans="1:6" x14ac:dyDescent="0.35">
      <c r="A1243" s="201"/>
      <c r="B1243" s="47"/>
      <c r="C1243" s="47"/>
      <c r="D1243" s="47"/>
      <c r="E1243" s="47"/>
      <c r="F1243" s="62"/>
    </row>
    <row r="1244" spans="1:6" x14ac:dyDescent="0.35">
      <c r="A1244" s="201"/>
      <c r="B1244" s="47"/>
      <c r="C1244" s="47"/>
      <c r="D1244" s="47"/>
      <c r="E1244" s="47"/>
      <c r="F1244" s="62"/>
    </row>
    <row r="1245" spans="1:6" x14ac:dyDescent="0.35">
      <c r="A1245" s="201"/>
      <c r="B1245" s="47"/>
      <c r="C1245" s="47"/>
      <c r="D1245" s="47"/>
      <c r="E1245" s="47"/>
      <c r="F1245" s="62"/>
    </row>
    <row r="1246" spans="1:6" x14ac:dyDescent="0.35">
      <c r="A1246" s="201"/>
      <c r="B1246" s="47"/>
      <c r="C1246" s="47"/>
      <c r="D1246" s="47"/>
      <c r="E1246" s="47"/>
      <c r="F1246" s="62"/>
    </row>
    <row r="1247" spans="1:6" x14ac:dyDescent="0.35">
      <c r="A1247" s="201"/>
      <c r="B1247" s="47"/>
      <c r="C1247" s="47"/>
      <c r="D1247" s="47"/>
      <c r="E1247" s="47"/>
      <c r="F1247" s="62"/>
    </row>
    <row r="1248" spans="1:6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01"/>
      <c r="B1387" s="47"/>
      <c r="C1387" s="47"/>
      <c r="D1387" s="47"/>
      <c r="E1387" s="47"/>
      <c r="F1387" s="62"/>
    </row>
    <row r="1388" spans="1:6" x14ac:dyDescent="0.35">
      <c r="A1388" s="210"/>
      <c r="B1388" s="325"/>
      <c r="C1388" s="325"/>
      <c r="D1388" s="325"/>
      <c r="E1388" s="325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zoomScale="85" zoomScaleNormal="85" workbookViewId="0">
      <pane ySplit="4" topLeftCell="A1196" activePane="bottomLeft" state="frozen"/>
      <selection pane="bottomLeft" activeCell="E1212" sqref="E1212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3" t="s">
        <v>749</v>
      </c>
      <c r="B1" s="393"/>
      <c r="C1" s="393"/>
      <c r="D1" s="393"/>
      <c r="E1" s="393"/>
      <c r="F1" s="393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4" t="s">
        <v>752</v>
      </c>
      <c r="C3" s="395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3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3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x14ac:dyDescent="0.3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x14ac:dyDescent="0.3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x14ac:dyDescent="0.3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x14ac:dyDescent="0.3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x14ac:dyDescent="0.3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x14ac:dyDescent="0.3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x14ac:dyDescent="0.35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 x14ac:dyDescent="0.35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 x14ac:dyDescent="0.35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 x14ac:dyDescent="0.35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 x14ac:dyDescent="0.35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 x14ac:dyDescent="0.35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 x14ac:dyDescent="0.35">
      <c r="A1204" s="225">
        <v>43430</v>
      </c>
      <c r="B1204" s="20">
        <f t="shared" ref="B1204:B1213" si="40">+IF(F1204=0,"",C1204/F1204)</f>
        <v>502.68342758347438</v>
      </c>
      <c r="C1204" s="257">
        <v>3489</v>
      </c>
      <c r="D1204" s="20">
        <f t="shared" ref="D1204:D1213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 x14ac:dyDescent="0.35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 x14ac:dyDescent="0.35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 x14ac:dyDescent="0.35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 x14ac:dyDescent="0.35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 x14ac:dyDescent="0.35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3" si="43">+C1209-C1208</f>
        <v>-10</v>
      </c>
    </row>
    <row r="1210" spans="1:7" x14ac:dyDescent="0.35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 x14ac:dyDescent="0.35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 x14ac:dyDescent="0.35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 x14ac:dyDescent="0.35">
      <c r="A1213" s="225">
        <v>43441</v>
      </c>
      <c r="B1213" s="20" t="str">
        <f t="shared" si="40"/>
        <v/>
      </c>
      <c r="C1213" s="257"/>
      <c r="D1213" s="20" t="e">
        <f t="shared" si="41"/>
        <v>#VALUE!</v>
      </c>
      <c r="E1213" s="20"/>
      <c r="F1213" s="170">
        <f>USD_CNY!B1000</f>
        <v>0</v>
      </c>
      <c r="G1213" s="184">
        <f t="shared" si="43"/>
        <v>-3499</v>
      </c>
    </row>
    <row r="1214" spans="1:7" x14ac:dyDescent="0.35">
      <c r="A1214" s="224"/>
      <c r="B1214" s="20"/>
      <c r="C1214" s="257"/>
      <c r="D1214" s="20"/>
      <c r="E1214" s="20"/>
      <c r="F1214" s="58"/>
    </row>
    <row r="1215" spans="1:7" x14ac:dyDescent="0.35">
      <c r="A1215" s="224"/>
      <c r="B1215" s="20"/>
      <c r="C1215" s="257"/>
      <c r="D1215" s="20"/>
      <c r="E1215" s="20"/>
      <c r="F1215" s="58"/>
    </row>
    <row r="1216" spans="1:7" x14ac:dyDescent="0.35">
      <c r="A1216" s="224"/>
      <c r="B1216" s="20"/>
      <c r="C1216" s="257"/>
      <c r="D1216" s="20"/>
      <c r="E1216" s="20"/>
      <c r="F1216" s="58"/>
    </row>
    <row r="1217" spans="1:6" x14ac:dyDescent="0.35">
      <c r="A1217" s="224"/>
      <c r="B1217" s="20"/>
      <c r="C1217" s="257"/>
      <c r="D1217" s="20"/>
      <c r="E1217" s="20"/>
      <c r="F1217" s="58"/>
    </row>
    <row r="1218" spans="1:6" x14ac:dyDescent="0.35">
      <c r="A1218" s="224"/>
      <c r="B1218" s="20"/>
      <c r="C1218" s="257"/>
      <c r="D1218" s="20"/>
      <c r="E1218" s="20"/>
      <c r="F1218" s="58"/>
    </row>
    <row r="1219" spans="1:6" x14ac:dyDescent="0.35">
      <c r="A1219" s="224"/>
      <c r="B1219" s="20"/>
      <c r="C1219" s="257"/>
      <c r="D1219" s="20"/>
      <c r="E1219" s="20"/>
      <c r="F1219" s="58"/>
    </row>
    <row r="1220" spans="1:6" x14ac:dyDescent="0.35">
      <c r="A1220" s="224"/>
      <c r="B1220" s="20"/>
      <c r="C1220" s="257"/>
      <c r="D1220" s="20"/>
      <c r="E1220" s="20"/>
      <c r="F1220" s="58"/>
    </row>
    <row r="1221" spans="1:6" x14ac:dyDescent="0.35">
      <c r="A1221" s="224"/>
      <c r="B1221" s="20"/>
      <c r="C1221" s="257"/>
      <c r="D1221" s="20"/>
      <c r="E1221" s="20"/>
      <c r="F1221" s="58"/>
    </row>
    <row r="1222" spans="1:6" x14ac:dyDescent="0.35">
      <c r="A1222" s="224"/>
      <c r="B1222" s="20"/>
      <c r="C1222" s="257"/>
      <c r="D1222" s="20"/>
      <c r="E1222" s="20"/>
      <c r="F1222" s="58"/>
    </row>
    <row r="1223" spans="1:6" x14ac:dyDescent="0.35">
      <c r="A1223" s="224"/>
      <c r="B1223" s="20"/>
      <c r="C1223" s="257"/>
      <c r="D1223" s="20"/>
      <c r="E1223" s="20"/>
      <c r="F1223" s="58"/>
    </row>
    <row r="1224" spans="1:6" x14ac:dyDescent="0.35">
      <c r="A1224" s="224"/>
      <c r="B1224" s="20"/>
      <c r="C1224" s="257"/>
      <c r="D1224" s="20"/>
      <c r="E1224" s="20"/>
      <c r="F1224" s="58"/>
    </row>
    <row r="1225" spans="1:6" x14ac:dyDescent="0.35">
      <c r="A1225" s="224"/>
      <c r="B1225" s="20"/>
      <c r="C1225" s="257"/>
      <c r="D1225" s="20"/>
      <c r="E1225" s="20"/>
      <c r="F1225" s="58"/>
    </row>
    <row r="1226" spans="1:6" x14ac:dyDescent="0.35">
      <c r="A1226" s="224"/>
      <c r="B1226" s="20"/>
      <c r="C1226" s="257"/>
      <c r="D1226" s="20"/>
      <c r="E1226" s="20"/>
      <c r="F1226" s="58"/>
    </row>
    <row r="1227" spans="1:6" x14ac:dyDescent="0.35">
      <c r="A1227" s="224"/>
      <c r="B1227" s="20"/>
      <c r="C1227" s="257"/>
      <c r="D1227" s="20"/>
      <c r="E1227" s="20"/>
      <c r="F1227" s="58"/>
    </row>
    <row r="1228" spans="1:6" x14ac:dyDescent="0.35">
      <c r="A1228" s="224"/>
      <c r="B1228" s="20"/>
      <c r="C1228" s="257"/>
      <c r="D1228" s="20"/>
      <c r="E1228" s="20"/>
      <c r="F1228" s="58"/>
    </row>
    <row r="1229" spans="1:6" x14ac:dyDescent="0.35">
      <c r="A1229" s="224"/>
      <c r="B1229" s="20"/>
      <c r="C1229" s="257"/>
      <c r="D1229" s="20"/>
      <c r="E1229" s="20"/>
      <c r="F1229" s="58"/>
    </row>
    <row r="1230" spans="1:6" x14ac:dyDescent="0.35">
      <c r="A1230" s="224"/>
      <c r="B1230" s="20"/>
      <c r="C1230" s="257"/>
      <c r="D1230" s="20"/>
      <c r="E1230" s="20"/>
      <c r="F1230" s="58"/>
    </row>
    <row r="1231" spans="1:6" x14ac:dyDescent="0.35">
      <c r="A1231" s="224"/>
      <c r="B1231" s="20"/>
      <c r="C1231" s="257"/>
      <c r="D1231" s="20"/>
      <c r="E1231" s="20"/>
      <c r="F1231" s="58"/>
    </row>
    <row r="1232" spans="1:6" x14ac:dyDescent="0.35">
      <c r="A1232" s="224"/>
      <c r="B1232" s="20"/>
      <c r="C1232" s="257"/>
      <c r="D1232" s="20"/>
      <c r="E1232" s="20"/>
      <c r="F1232" s="58"/>
    </row>
    <row r="1233" spans="1:6" x14ac:dyDescent="0.35">
      <c r="A1233" s="224"/>
      <c r="B1233" s="20"/>
      <c r="C1233" s="257"/>
      <c r="D1233" s="20"/>
      <c r="E1233" s="20"/>
      <c r="F1233" s="58"/>
    </row>
    <row r="1234" spans="1:6" x14ac:dyDescent="0.35">
      <c r="A1234" s="224"/>
      <c r="B1234" s="20"/>
      <c r="C1234" s="257"/>
      <c r="D1234" s="20"/>
      <c r="E1234" s="20"/>
      <c r="F1234" s="58"/>
    </row>
    <row r="1235" spans="1:6" x14ac:dyDescent="0.35">
      <c r="A1235" s="224"/>
      <c r="B1235" s="20"/>
      <c r="C1235" s="257"/>
      <c r="D1235" s="20"/>
      <c r="E1235" s="20"/>
      <c r="F1235" s="58"/>
    </row>
    <row r="1236" spans="1:6" x14ac:dyDescent="0.35">
      <c r="A1236" s="224"/>
      <c r="B1236" s="20"/>
      <c r="C1236" s="257"/>
      <c r="D1236" s="20"/>
      <c r="E1236" s="20"/>
      <c r="F1236" s="58"/>
    </row>
    <row r="1237" spans="1:6" x14ac:dyDescent="0.35">
      <c r="A1237" s="224"/>
      <c r="B1237" s="20"/>
      <c r="C1237" s="257"/>
      <c r="D1237" s="20"/>
      <c r="E1237" s="20"/>
      <c r="F1237" s="58"/>
    </row>
    <row r="1238" spans="1:6" x14ac:dyDescent="0.35">
      <c r="A1238" s="224"/>
      <c r="B1238" s="20"/>
      <c r="C1238" s="257"/>
      <c r="D1238" s="20"/>
      <c r="E1238" s="20"/>
      <c r="F1238" s="58"/>
    </row>
    <row r="1239" spans="1:6" x14ac:dyDescent="0.35">
      <c r="A1239" s="224"/>
      <c r="B1239" s="20"/>
      <c r="C1239" s="257"/>
      <c r="D1239" s="20"/>
      <c r="E1239" s="20"/>
      <c r="F1239" s="58"/>
    </row>
    <row r="1240" spans="1:6" x14ac:dyDescent="0.35">
      <c r="A1240" s="224"/>
      <c r="B1240" s="20"/>
      <c r="C1240" s="257"/>
      <c r="D1240" s="20"/>
      <c r="E1240" s="20"/>
      <c r="F1240" s="58"/>
    </row>
    <row r="1241" spans="1:6" x14ac:dyDescent="0.35">
      <c r="A1241" s="224"/>
      <c r="B1241" s="20"/>
      <c r="C1241" s="257"/>
      <c r="D1241" s="20"/>
      <c r="E1241" s="20"/>
      <c r="F1241" s="58"/>
    </row>
    <row r="1242" spans="1:6" x14ac:dyDescent="0.35">
      <c r="A1242" s="224"/>
      <c r="B1242" s="20"/>
      <c r="C1242" s="257"/>
      <c r="D1242" s="20"/>
      <c r="E1242" s="20"/>
      <c r="F1242" s="58"/>
    </row>
    <row r="1243" spans="1:6" x14ac:dyDescent="0.35">
      <c r="A1243" s="224"/>
      <c r="B1243" s="20"/>
      <c r="C1243" s="257"/>
      <c r="D1243" s="20"/>
      <c r="E1243" s="20"/>
      <c r="F1243" s="58"/>
    </row>
    <row r="1244" spans="1:6" x14ac:dyDescent="0.35">
      <c r="A1244" s="224"/>
      <c r="B1244" s="20"/>
      <c r="C1244" s="257"/>
      <c r="D1244" s="20"/>
      <c r="E1244" s="20"/>
      <c r="F1244" s="58"/>
    </row>
    <row r="1245" spans="1:6" x14ac:dyDescent="0.35">
      <c r="A1245" s="224"/>
      <c r="B1245" s="20"/>
      <c r="C1245" s="257"/>
      <c r="D1245" s="20"/>
      <c r="E1245" s="20"/>
      <c r="F1245" s="58"/>
    </row>
    <row r="1246" spans="1:6" x14ac:dyDescent="0.35">
      <c r="A1246" s="224"/>
      <c r="B1246" s="20"/>
      <c r="C1246" s="257"/>
      <c r="D1246" s="20"/>
      <c r="E1246" s="20"/>
      <c r="F1246" s="58"/>
    </row>
    <row r="1247" spans="1:6" x14ac:dyDescent="0.35">
      <c r="A1247" s="224"/>
      <c r="B1247" s="20"/>
      <c r="C1247" s="257"/>
      <c r="D1247" s="20"/>
      <c r="E1247" s="20"/>
      <c r="F1247" s="58"/>
    </row>
    <row r="1248" spans="1:6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4"/>
      <c r="B1395" s="20"/>
      <c r="C1395" s="257"/>
      <c r="D1395" s="20"/>
      <c r="E1395" s="20"/>
      <c r="F1395" s="58"/>
    </row>
    <row r="1396" spans="1:6" x14ac:dyDescent="0.35">
      <c r="A1396" s="226"/>
      <c r="B1396" s="99"/>
      <c r="C1396" s="261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9"/>
  <sheetViews>
    <sheetView zoomScale="85" zoomScaleNormal="85" workbookViewId="0">
      <pane ySplit="4" topLeftCell="A1193" activePane="bottomLeft" state="frozen"/>
      <selection pane="bottomLeft" activeCell="E1210" sqref="E1210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6" t="s">
        <v>749</v>
      </c>
      <c r="B1" s="396"/>
      <c r="C1" s="396"/>
      <c r="D1" s="396"/>
      <c r="E1" s="396"/>
      <c r="F1" s="396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2707.4398127528643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3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3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35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3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3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3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3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x14ac:dyDescent="0.3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x14ac:dyDescent="0.3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x14ac:dyDescent="0.3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x14ac:dyDescent="0.3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x14ac:dyDescent="0.3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x14ac:dyDescent="0.3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 x14ac:dyDescent="0.35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 x14ac:dyDescent="0.35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 x14ac:dyDescent="0.35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 x14ac:dyDescent="0.35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 x14ac:dyDescent="0.35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 x14ac:dyDescent="0.35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 x14ac:dyDescent="0.35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09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 x14ac:dyDescent="0.35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 x14ac:dyDescent="0.35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 x14ac:dyDescent="0.35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 x14ac:dyDescent="0.35">
      <c r="A1205" s="225">
        <v>43434</v>
      </c>
      <c r="B1205" s="20">
        <f t="shared" ref="B1205:B1209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0" si="41">+C1205-C1204</f>
        <v>160</v>
      </c>
    </row>
    <row r="1206" spans="1:7" x14ac:dyDescent="0.35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 x14ac:dyDescent="0.35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 x14ac:dyDescent="0.35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 x14ac:dyDescent="0.35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 x14ac:dyDescent="0.35">
      <c r="A1210" s="225">
        <v>43441</v>
      </c>
      <c r="B1210" s="20"/>
      <c r="C1210" s="257"/>
      <c r="D1210" s="20"/>
      <c r="E1210" s="257"/>
      <c r="F1210" s="170">
        <f>USD_CNY!B1000</f>
        <v>0</v>
      </c>
      <c r="G1210" s="184">
        <f t="shared" si="41"/>
        <v>-21720</v>
      </c>
    </row>
    <row r="1211" spans="1:7" x14ac:dyDescent="0.35">
      <c r="A1211" s="225"/>
      <c r="B1211" s="20"/>
      <c r="C1211" s="257"/>
      <c r="D1211" s="20"/>
      <c r="E1211" s="257"/>
      <c r="F1211" s="170"/>
    </row>
    <row r="1212" spans="1:7" x14ac:dyDescent="0.35">
      <c r="A1212" s="225"/>
      <c r="B1212" s="20"/>
      <c r="C1212" s="257"/>
      <c r="D1212" s="20"/>
      <c r="E1212" s="257"/>
      <c r="F1212" s="170"/>
    </row>
    <row r="1213" spans="1:7" x14ac:dyDescent="0.35">
      <c r="A1213" s="225"/>
      <c r="B1213" s="20"/>
      <c r="C1213" s="257"/>
      <c r="D1213" s="20"/>
      <c r="E1213" s="257"/>
      <c r="F1213" s="170"/>
    </row>
    <row r="1214" spans="1:7" x14ac:dyDescent="0.35">
      <c r="A1214" s="225"/>
      <c r="B1214" s="20"/>
      <c r="C1214" s="257"/>
      <c r="D1214" s="20"/>
      <c r="E1214" s="257"/>
      <c r="F1214" s="170"/>
    </row>
    <row r="1215" spans="1:7" x14ac:dyDescent="0.35">
      <c r="A1215" s="225"/>
      <c r="B1215" s="20"/>
      <c r="C1215" s="257"/>
      <c r="D1215" s="20"/>
      <c r="E1215" s="257"/>
      <c r="F1215" s="170"/>
    </row>
    <row r="1216" spans="1:7" x14ac:dyDescent="0.35">
      <c r="A1216" s="225"/>
      <c r="B1216" s="20"/>
      <c r="C1216" s="257"/>
      <c r="D1216" s="20"/>
      <c r="E1216" s="257"/>
      <c r="F1216" s="170"/>
    </row>
    <row r="1217" spans="1:6" x14ac:dyDescent="0.35">
      <c r="A1217" s="225"/>
      <c r="B1217" s="20"/>
      <c r="C1217" s="257"/>
      <c r="D1217" s="20"/>
      <c r="E1217" s="257"/>
      <c r="F1217" s="170"/>
    </row>
    <row r="1218" spans="1:6" x14ac:dyDescent="0.35">
      <c r="A1218" s="225"/>
      <c r="B1218" s="20"/>
      <c r="C1218" s="257"/>
      <c r="D1218" s="20"/>
      <c r="E1218" s="257"/>
      <c r="F1218" s="170"/>
    </row>
    <row r="1219" spans="1:6" x14ac:dyDescent="0.35">
      <c r="A1219" s="225"/>
      <c r="B1219" s="20"/>
      <c r="C1219" s="257"/>
      <c r="D1219" s="20"/>
      <c r="E1219" s="257"/>
      <c r="F1219" s="170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7"/>
  <sheetViews>
    <sheetView zoomScale="115" zoomScaleNormal="115" workbookViewId="0">
      <pane ySplit="5" topLeftCell="A746" activePane="bottomLeft" state="frozen"/>
      <selection pane="bottomLeft" activeCell="E757" sqref="E757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57" si="28">+IF(F731=0,"",C731/F731)</f>
        <v>14764.542141360806</v>
      </c>
      <c r="C731" s="288">
        <v>102900</v>
      </c>
      <c r="D731" s="110">
        <f t="shared" ref="D731:D757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3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3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x14ac:dyDescent="0.3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x14ac:dyDescent="0.3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x14ac:dyDescent="0.3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x14ac:dyDescent="0.3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x14ac:dyDescent="0.3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x14ac:dyDescent="0.3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x14ac:dyDescent="0.3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 x14ac:dyDescent="0.3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 x14ac:dyDescent="0.3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 x14ac:dyDescent="0.3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 x14ac:dyDescent="0.3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 x14ac:dyDescent="0.3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 x14ac:dyDescent="0.3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 x14ac:dyDescent="0.3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 x14ac:dyDescent="0.3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 x14ac:dyDescent="0.3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 x14ac:dyDescent="0.3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 x14ac:dyDescent="0.3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7" si="33">+C753-C752</f>
        <v>1050</v>
      </c>
    </row>
    <row r="754" spans="1:7" x14ac:dyDescent="0.3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 x14ac:dyDescent="0.3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 x14ac:dyDescent="0.3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 x14ac:dyDescent="0.3">
      <c r="A757" s="350">
        <v>43441</v>
      </c>
      <c r="B757" s="110" t="str">
        <f t="shared" si="28"/>
        <v/>
      </c>
      <c r="D757" s="110">
        <f t="shared" si="29"/>
        <v>0</v>
      </c>
      <c r="F757" s="177">
        <f>USD_CNY!B1000</f>
        <v>0</v>
      </c>
      <c r="G757" s="106">
        <f t="shared" si="33"/>
        <v>-94300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5"/>
  <sheetViews>
    <sheetView workbookViewId="0">
      <pane xSplit="1" ySplit="5" topLeftCell="B75" activePane="bottomRight" state="frozen"/>
      <selection pane="topRight" activeCell="B1" sqref="B1"/>
      <selection pane="bottomLeft" activeCell="A6" sqref="A6"/>
      <selection pane="bottomRight" activeCell="E80" sqref="E80"/>
    </sheetView>
  </sheetViews>
  <sheetFormatPr defaultColWidth="8.7265625" defaultRowHeight="14" x14ac:dyDescent="0.3"/>
  <cols>
    <col min="1" max="1" width="12.453125" style="1" customWidth="1"/>
    <col min="2" max="2" width="10.453125" style="1" bestFit="1" customWidth="1"/>
    <col min="3" max="3" width="9.17968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81" si="13">+IF(F55=0,"",C55/F55)</f>
        <v>342.49720205469623</v>
      </c>
      <c r="C55" s="371">
        <v>2387</v>
      </c>
      <c r="D55" s="357">
        <f t="shared" ref="D55:D81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3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3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3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 x14ac:dyDescent="0.3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 x14ac:dyDescent="0.3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 x14ac:dyDescent="0.3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 x14ac:dyDescent="0.3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3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 x14ac:dyDescent="0.3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3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 x14ac:dyDescent="0.3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 x14ac:dyDescent="0.3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 x14ac:dyDescent="0.3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 x14ac:dyDescent="0.3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 x14ac:dyDescent="0.3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 x14ac:dyDescent="0.3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 x14ac:dyDescent="0.3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 x14ac:dyDescent="0.3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 x14ac:dyDescent="0.3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 x14ac:dyDescent="0.3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 x14ac:dyDescent="0.3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1" si="24">C77-C76</f>
        <v>112</v>
      </c>
    </row>
    <row r="78" spans="1:7" x14ac:dyDescent="0.3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 x14ac:dyDescent="0.3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 x14ac:dyDescent="0.3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 x14ac:dyDescent="0.3">
      <c r="A81" s="350">
        <v>43441</v>
      </c>
      <c r="B81" s="357" t="str">
        <f t="shared" si="13"/>
        <v/>
      </c>
      <c r="C81" s="371"/>
      <c r="D81" s="357">
        <f t="shared" si="14"/>
        <v>0</v>
      </c>
      <c r="F81" s="1">
        <f>USD_CNY!B1000</f>
        <v>0</v>
      </c>
      <c r="G81" s="361">
        <f t="shared" si="24"/>
        <v>-1932.5</v>
      </c>
    </row>
    <row r="82" spans="1:7" x14ac:dyDescent="0.3">
      <c r="B82" s="357"/>
      <c r="C82" s="371"/>
    </row>
    <row r="83" spans="1:7" x14ac:dyDescent="0.3">
      <c r="B83" s="357"/>
    </row>
    <row r="84" spans="1:7" x14ac:dyDescent="0.3">
      <c r="B84" s="357"/>
    </row>
    <row r="85" spans="1:7" x14ac:dyDescent="0.3">
      <c r="B85" s="35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workbookViewId="0">
      <pane xSplit="1" ySplit="5" topLeftCell="B75" activePane="bottomRight" state="frozen"/>
      <selection pane="topRight" activeCell="B1" sqref="B1"/>
      <selection pane="bottomLeft" activeCell="A6" sqref="A6"/>
      <selection pane="bottomRight" activeCell="E80" sqref="E80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3" width="9.08984375" style="1" bestFit="1" customWidth="1"/>
    <col min="4" max="16384" width="8.7265625" style="1"/>
  </cols>
  <sheetData>
    <row r="1" spans="1:7" x14ac:dyDescent="0.3">
      <c r="A1" s="356" t="s">
        <v>1027</v>
      </c>
    </row>
    <row r="3" spans="1:7" ht="42" x14ac:dyDescent="0.3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56" x14ac:dyDescent="0.3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80" si="14">+IF(F54=0,"",C54/F54)</f>
        <v>672.94171664705709</v>
      </c>
      <c r="C54" s="335">
        <v>4690</v>
      </c>
      <c r="D54" s="358">
        <f t="shared" ref="D54:D80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3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 x14ac:dyDescent="0.3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3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3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3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3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 x14ac:dyDescent="0.3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3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 x14ac:dyDescent="0.3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3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 x14ac:dyDescent="0.3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 x14ac:dyDescent="0.3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 x14ac:dyDescent="0.3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 x14ac:dyDescent="0.3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 x14ac:dyDescent="0.3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 x14ac:dyDescent="0.3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 x14ac:dyDescent="0.3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 x14ac:dyDescent="0.3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 x14ac:dyDescent="0.3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 x14ac:dyDescent="0.3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 x14ac:dyDescent="0.3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0" si="24">C76-C75</f>
        <v>130</v>
      </c>
    </row>
    <row r="77" spans="1:7" x14ac:dyDescent="0.3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 x14ac:dyDescent="0.3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 x14ac:dyDescent="0.3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 x14ac:dyDescent="0.3">
      <c r="A80" s="350">
        <v>43441</v>
      </c>
      <c r="B80" s="357" t="str">
        <f t="shared" si="14"/>
        <v/>
      </c>
      <c r="C80" s="335"/>
      <c r="D80" s="357">
        <f t="shared" si="15"/>
        <v>0</v>
      </c>
      <c r="E80" s="371"/>
      <c r="F80" s="359">
        <f>USD_CNY!B1000</f>
        <v>0</v>
      </c>
      <c r="G80" s="361">
        <f t="shared" si="24"/>
        <v>-3910</v>
      </c>
    </row>
    <row r="81" spans="1:7" x14ac:dyDescent="0.3">
      <c r="A81" s="350"/>
      <c r="B81" s="357"/>
      <c r="C81" s="335"/>
      <c r="D81" s="357"/>
      <c r="E81" s="371"/>
      <c r="F81" s="359"/>
      <c r="G81" s="361"/>
    </row>
    <row r="82" spans="1:7" x14ac:dyDescent="0.3">
      <c r="A82" s="350"/>
      <c r="B82" s="357"/>
      <c r="C82" s="335"/>
      <c r="D82" s="357"/>
      <c r="E82" s="371"/>
      <c r="F82" s="359"/>
      <c r="G82" s="361"/>
    </row>
    <row r="83" spans="1:7" x14ac:dyDescent="0.3">
      <c r="A83" s="350"/>
      <c r="B83" s="357"/>
      <c r="C83" s="335"/>
      <c r="D83" s="357"/>
      <c r="E83" s="371"/>
      <c r="F83" s="359"/>
      <c r="G83" s="361"/>
    </row>
    <row r="84" spans="1:7" x14ac:dyDescent="0.3">
      <c r="A84" s="350"/>
      <c r="B84" s="357"/>
      <c r="C84" s="335"/>
      <c r="D84" s="357"/>
      <c r="E84" s="371"/>
      <c r="F84" s="359"/>
      <c r="G84" s="361"/>
    </row>
    <row r="85" spans="1:7" x14ac:dyDescent="0.3">
      <c r="A85" s="350"/>
      <c r="B85" s="357"/>
      <c r="C85" s="335"/>
      <c r="D85" s="357"/>
      <c r="E85" s="371"/>
      <c r="F85" s="359"/>
      <c r="G85" s="361"/>
    </row>
    <row r="86" spans="1:7" x14ac:dyDescent="0.3">
      <c r="A86" s="350"/>
      <c r="B86" s="357"/>
      <c r="C86" s="335"/>
      <c r="D86" s="357"/>
      <c r="E86" s="371"/>
      <c r="F86" s="359"/>
      <c r="G86" s="361"/>
    </row>
    <row r="87" spans="1:7" x14ac:dyDescent="0.3">
      <c r="A87" s="350"/>
      <c r="B87" s="357"/>
      <c r="C87" s="335"/>
      <c r="D87" s="357"/>
      <c r="E87" s="371"/>
      <c r="F87" s="359"/>
      <c r="G87" s="361"/>
    </row>
    <row r="88" spans="1:7" x14ac:dyDescent="0.3">
      <c r="A88" s="350"/>
      <c r="B88" s="357"/>
      <c r="C88" s="335"/>
      <c r="D88" s="357"/>
      <c r="E88" s="371"/>
      <c r="F88" s="359"/>
      <c r="G88" s="361"/>
    </row>
    <row r="89" spans="1:7" x14ac:dyDescent="0.3">
      <c r="A89" s="350"/>
      <c r="B89" s="357"/>
      <c r="C89" s="335"/>
      <c r="D89" s="357"/>
      <c r="E89" s="371"/>
      <c r="F89" s="359"/>
      <c r="G89" s="361"/>
    </row>
    <row r="90" spans="1:7" x14ac:dyDescent="0.3">
      <c r="A90" s="350"/>
      <c r="B90" s="357"/>
      <c r="C90" s="335"/>
      <c r="D90" s="357"/>
      <c r="E90" s="371"/>
      <c r="F90" s="359"/>
      <c r="G90" s="361"/>
    </row>
    <row r="91" spans="1:7" x14ac:dyDescent="0.3">
      <c r="A91" s="350"/>
      <c r="B91" s="357"/>
      <c r="C91" s="335"/>
      <c r="D91" s="357"/>
      <c r="E91" s="371"/>
      <c r="F91" s="359"/>
      <c r="G91" s="361"/>
    </row>
    <row r="92" spans="1:7" x14ac:dyDescent="0.3">
      <c r="A92" s="350"/>
      <c r="B92" s="357"/>
      <c r="C92" s="335"/>
      <c r="D92" s="357"/>
      <c r="E92" s="371"/>
      <c r="F92" s="359"/>
      <c r="G92" s="361"/>
    </row>
    <row r="93" spans="1:7" x14ac:dyDescent="0.3">
      <c r="A93" s="350"/>
      <c r="B93" s="357"/>
      <c r="C93" s="335"/>
      <c r="D93" s="357"/>
      <c r="E93" s="371"/>
      <c r="F93" s="359"/>
      <c r="G93" s="361"/>
    </row>
    <row r="94" spans="1:7" x14ac:dyDescent="0.3">
      <c r="A94" s="350"/>
      <c r="B94" s="357"/>
      <c r="C94" s="335"/>
      <c r="D94" s="357"/>
      <c r="E94" s="371"/>
      <c r="F94" s="359"/>
      <c r="G94" s="361"/>
    </row>
    <row r="95" spans="1:7" x14ac:dyDescent="0.3">
      <c r="A95" s="350"/>
      <c r="B95" s="357"/>
      <c r="C95" s="335"/>
      <c r="D95" s="357"/>
      <c r="E95" s="371"/>
      <c r="F95" s="359"/>
      <c r="G95" s="361"/>
    </row>
    <row r="96" spans="1:7" x14ac:dyDescent="0.3">
      <c r="A96" s="350"/>
      <c r="B96" s="357"/>
      <c r="C96" s="335"/>
      <c r="D96" s="357"/>
      <c r="E96" s="371"/>
      <c r="F96" s="359"/>
      <c r="G96" s="361"/>
    </row>
    <row r="97" spans="1:7" x14ac:dyDescent="0.3">
      <c r="A97" s="350"/>
      <c r="B97" s="357"/>
      <c r="C97" s="335"/>
      <c r="D97" s="357"/>
      <c r="E97" s="371"/>
      <c r="F97" s="359"/>
      <c r="G97" s="361"/>
    </row>
    <row r="98" spans="1:7" x14ac:dyDescent="0.3">
      <c r="A98" s="350"/>
      <c r="B98" s="357"/>
      <c r="C98" s="335"/>
      <c r="D98" s="357"/>
      <c r="E98" s="371"/>
      <c r="F98" s="359"/>
      <c r="G98" s="361"/>
    </row>
    <row r="99" spans="1:7" x14ac:dyDescent="0.3">
      <c r="A99" s="350"/>
      <c r="B99" s="357"/>
      <c r="C99" s="335"/>
      <c r="D99" s="357"/>
      <c r="E99" s="371"/>
      <c r="F99" s="359"/>
      <c r="G99" s="361"/>
    </row>
    <row r="100" spans="1:7" x14ac:dyDescent="0.3">
      <c r="A100" s="350"/>
      <c r="B100" s="357"/>
      <c r="C100" s="335"/>
      <c r="D100" s="357"/>
      <c r="E100" s="371"/>
      <c r="F100" s="359"/>
      <c r="G100" s="361"/>
    </row>
    <row r="101" spans="1:7" x14ac:dyDescent="0.3">
      <c r="A101" s="350"/>
      <c r="B101" s="357"/>
      <c r="C101" s="335"/>
      <c r="D101" s="357"/>
      <c r="E101" s="371"/>
      <c r="F101" s="359"/>
      <c r="G101" s="361"/>
    </row>
    <row r="102" spans="1:7" x14ac:dyDescent="0.3">
      <c r="A102" s="350"/>
      <c r="B102" s="357"/>
      <c r="C102" s="335"/>
      <c r="D102" s="357"/>
      <c r="E102" s="371"/>
      <c r="F102" s="359"/>
      <c r="G102" s="361"/>
    </row>
    <row r="103" spans="1:7" x14ac:dyDescent="0.3">
      <c r="A103" s="350"/>
      <c r="B103" s="357"/>
      <c r="C103" s="335"/>
      <c r="D103" s="357"/>
      <c r="E103" s="371"/>
      <c r="F103" s="359"/>
      <c r="G103" s="361"/>
    </row>
    <row r="104" spans="1:7" x14ac:dyDescent="0.3">
      <c r="A104" s="350"/>
      <c r="B104" s="357"/>
      <c r="C104" s="335"/>
      <c r="D104" s="357"/>
      <c r="E104" s="371"/>
      <c r="F104" s="359"/>
      <c r="G104" s="361"/>
    </row>
    <row r="105" spans="1:7" x14ac:dyDescent="0.3">
      <c r="A105" s="350"/>
      <c r="B105" s="357"/>
      <c r="C105" s="335"/>
      <c r="D105" s="357"/>
      <c r="E105" s="371"/>
      <c r="F105" s="359"/>
      <c r="G105" s="361"/>
    </row>
    <row r="106" spans="1:7" x14ac:dyDescent="0.3">
      <c r="A106" s="350"/>
      <c r="B106" s="357"/>
      <c r="C106" s="335"/>
      <c r="D106" s="357"/>
      <c r="E106" s="371"/>
      <c r="F106" s="359"/>
      <c r="G106" s="361"/>
    </row>
    <row r="107" spans="1:7" x14ac:dyDescent="0.3">
      <c r="A107" s="350"/>
      <c r="B107" s="357"/>
      <c r="C107" s="335"/>
      <c r="D107" s="357"/>
      <c r="E107" s="371"/>
      <c r="F107" s="359"/>
      <c r="G107" s="361"/>
    </row>
    <row r="108" spans="1:7" x14ac:dyDescent="0.3">
      <c r="A108" s="350"/>
      <c r="B108" s="357"/>
      <c r="C108" s="335"/>
      <c r="D108" s="357"/>
      <c r="E108" s="371"/>
      <c r="F108" s="359"/>
      <c r="G108" s="361"/>
    </row>
    <row r="109" spans="1:7" x14ac:dyDescent="0.3">
      <c r="A109" s="350"/>
      <c r="B109" s="357"/>
      <c r="C109" s="335"/>
      <c r="D109" s="357"/>
      <c r="E109" s="371"/>
      <c r="F109" s="359"/>
      <c r="G109" s="361"/>
    </row>
    <row r="110" spans="1:7" x14ac:dyDescent="0.3">
      <c r="A110" s="350"/>
      <c r="B110" s="357"/>
      <c r="C110" s="335"/>
      <c r="D110" s="357"/>
      <c r="E110" s="371"/>
      <c r="F110" s="359"/>
      <c r="G110" s="361"/>
    </row>
    <row r="111" spans="1:7" x14ac:dyDescent="0.3">
      <c r="A111" s="350"/>
      <c r="B111" s="357"/>
      <c r="C111" s="335"/>
      <c r="D111" s="357"/>
      <c r="E111" s="371"/>
      <c r="F111" s="359"/>
      <c r="G111" s="361"/>
    </row>
    <row r="112" spans="1:7" x14ac:dyDescent="0.3">
      <c r="A112" s="350"/>
      <c r="B112" s="357"/>
      <c r="C112" s="335"/>
      <c r="D112" s="357"/>
      <c r="E112" s="371"/>
      <c r="F112" s="359"/>
      <c r="G112" s="361"/>
    </row>
    <row r="113" spans="1:7" x14ac:dyDescent="0.3">
      <c r="A113" s="350"/>
      <c r="B113" s="357"/>
      <c r="C113" s="335"/>
      <c r="D113" s="357"/>
      <c r="E113" s="371"/>
      <c r="F113" s="359"/>
      <c r="G113" s="361"/>
    </row>
    <row r="114" spans="1:7" x14ac:dyDescent="0.3">
      <c r="A114" s="350"/>
      <c r="B114" s="357"/>
      <c r="C114" s="335"/>
      <c r="D114" s="357"/>
      <c r="E114" s="371"/>
      <c r="F114" s="359"/>
      <c r="G114" s="361"/>
    </row>
    <row r="115" spans="1:7" x14ac:dyDescent="0.3">
      <c r="A115" s="350"/>
      <c r="B115" s="357"/>
      <c r="C115" s="335"/>
      <c r="D115" s="357"/>
      <c r="E115" s="371"/>
      <c r="F115" s="359"/>
      <c r="G115" s="361"/>
    </row>
    <row r="116" spans="1:7" x14ac:dyDescent="0.3">
      <c r="A116" s="350"/>
      <c r="B116" s="357"/>
      <c r="C116" s="335"/>
      <c r="D116" s="357"/>
      <c r="E116" s="371"/>
      <c r="F116" s="359"/>
      <c r="G116" s="361"/>
    </row>
    <row r="117" spans="1:7" x14ac:dyDescent="0.3">
      <c r="A117" s="350"/>
      <c r="B117" s="357"/>
      <c r="C117" s="335"/>
      <c r="D117" s="357"/>
      <c r="E117" s="371"/>
      <c r="F117" s="359"/>
      <c r="G117" s="361"/>
    </row>
    <row r="118" spans="1:7" x14ac:dyDescent="0.3">
      <c r="A118" s="350"/>
      <c r="B118" s="357"/>
      <c r="C118" s="335"/>
      <c r="D118" s="357"/>
      <c r="E118" s="371"/>
      <c r="F118" s="359"/>
      <c r="G118" s="361"/>
    </row>
    <row r="119" spans="1:7" x14ac:dyDescent="0.3">
      <c r="A119" s="350"/>
      <c r="B119" s="357"/>
      <c r="C119" s="335"/>
      <c r="D119" s="357"/>
      <c r="E119" s="371"/>
      <c r="F119" s="359"/>
      <c r="G119" s="361"/>
    </row>
    <row r="120" spans="1:7" x14ac:dyDescent="0.3">
      <c r="A120" s="350"/>
      <c r="B120" s="357"/>
      <c r="C120" s="335"/>
      <c r="D120" s="357"/>
      <c r="E120" s="371"/>
      <c r="F120" s="359"/>
      <c r="G120" s="361"/>
    </row>
    <row r="121" spans="1:7" x14ac:dyDescent="0.3">
      <c r="A121" s="350"/>
      <c r="B121" s="357"/>
      <c r="C121" s="335"/>
      <c r="D121" s="357"/>
      <c r="E121" s="371"/>
      <c r="F121" s="359"/>
      <c r="G121" s="361"/>
    </row>
    <row r="122" spans="1:7" x14ac:dyDescent="0.3">
      <c r="A122" s="350"/>
      <c r="B122" s="357"/>
      <c r="C122" s="335"/>
      <c r="D122" s="357"/>
      <c r="E122" s="371"/>
      <c r="F122" s="359"/>
      <c r="G122" s="361"/>
    </row>
    <row r="123" spans="1:7" x14ac:dyDescent="0.3">
      <c r="A123" s="350"/>
      <c r="B123" s="357"/>
      <c r="C123" s="335"/>
      <c r="D123" s="357"/>
      <c r="E123" s="371"/>
      <c r="F123" s="359"/>
      <c r="G123" s="361"/>
    </row>
    <row r="124" spans="1:7" x14ac:dyDescent="0.3">
      <c r="A124" s="350"/>
      <c r="B124" s="357"/>
      <c r="C124" s="335"/>
      <c r="D124" s="357"/>
      <c r="E124" s="371"/>
      <c r="F124" s="359"/>
      <c r="G124" s="361"/>
    </row>
    <row r="125" spans="1:7" x14ac:dyDescent="0.3">
      <c r="A125" s="350"/>
      <c r="B125" s="357"/>
      <c r="C125" s="335"/>
      <c r="D125" s="357"/>
      <c r="E125" s="371"/>
      <c r="F125" s="359"/>
      <c r="G125" s="361"/>
    </row>
    <row r="126" spans="1:7" x14ac:dyDescent="0.3">
      <c r="A126" s="350"/>
      <c r="B126" s="357"/>
      <c r="C126" s="335"/>
      <c r="D126" s="357"/>
      <c r="E126" s="371"/>
      <c r="F126" s="359"/>
      <c r="G126" s="361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 x14ac:dyDescent="0.3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 x14ac:dyDescent="0.3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 x14ac:dyDescent="0.3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 x14ac:dyDescent="0.3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 x14ac:dyDescent="0.3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 x14ac:dyDescent="0.3">
      <c r="A21" s="350">
        <v>43441</v>
      </c>
      <c r="B21" s="111" t="str">
        <f t="shared" si="0"/>
        <v/>
      </c>
      <c r="C21" s="284"/>
      <c r="D21" s="110">
        <f t="shared" si="3"/>
        <v>0</v>
      </c>
      <c r="E21" s="284"/>
      <c r="F21" s="177">
        <f>USD_CNY!B1000</f>
        <v>0</v>
      </c>
      <c r="G21" s="106">
        <f t="shared" si="1"/>
        <v>-7300</v>
      </c>
    </row>
    <row r="22" spans="1:7" x14ac:dyDescent="0.3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 x14ac:dyDescent="0.3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 x14ac:dyDescent="0.3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 x14ac:dyDescent="0.3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 x14ac:dyDescent="0.3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 x14ac:dyDescent="0.3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 x14ac:dyDescent="0.3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 x14ac:dyDescent="0.3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 x14ac:dyDescent="0.3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 x14ac:dyDescent="0.3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 x14ac:dyDescent="0.3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 x14ac:dyDescent="0.3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 x14ac:dyDescent="0.3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 x14ac:dyDescent="0.3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 x14ac:dyDescent="0.3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 x14ac:dyDescent="0.3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 x14ac:dyDescent="0.3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 x14ac:dyDescent="0.3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 x14ac:dyDescent="0.3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 x14ac:dyDescent="0.3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 x14ac:dyDescent="0.3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 x14ac:dyDescent="0.3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 x14ac:dyDescent="0.3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 x14ac:dyDescent="0.3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 x14ac:dyDescent="0.3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 x14ac:dyDescent="0.3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 x14ac:dyDescent="0.3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 x14ac:dyDescent="0.3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 x14ac:dyDescent="0.3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 x14ac:dyDescent="0.3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6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6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6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6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6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6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6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6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6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6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6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6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6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6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6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6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6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6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6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6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6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6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6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6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6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6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6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6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6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6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6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6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6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6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6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6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6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6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6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6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6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6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6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6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6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6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6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6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6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6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6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6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6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6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6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6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6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6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6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6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6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6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6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7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7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7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7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7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7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7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7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7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7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7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7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7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7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7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7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7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7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7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7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7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7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8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8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8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8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8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8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8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2018-12-06T08:49:42Z</dcterms:modified>
</cp:coreProperties>
</file>