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06" i="4" l="1"/>
  <c r="B73" i="16"/>
  <c r="D73" i="16" s="1"/>
  <c r="B74" i="15"/>
  <c r="D74" i="15" s="1"/>
  <c r="B750" i="7"/>
  <c r="D750" i="7"/>
  <c r="B1203" i="5"/>
  <c r="D1203" i="5" s="1"/>
  <c r="B1206" i="4"/>
  <c r="D1206" i="4"/>
  <c r="D1207" i="2"/>
  <c r="D1208" i="2"/>
  <c r="D1209" i="2"/>
  <c r="B1207" i="2"/>
  <c r="B1208" i="2"/>
  <c r="B1209" i="2"/>
  <c r="D1205" i="3"/>
  <c r="D1206" i="3"/>
  <c r="D1207" i="3"/>
  <c r="B1205" i="3"/>
  <c r="B1206" i="3"/>
  <c r="B1207" i="3"/>
  <c r="F1205" i="3"/>
  <c r="G1205" i="3"/>
  <c r="F1206" i="3"/>
  <c r="G1206" i="3"/>
  <c r="F1207" i="3"/>
  <c r="G1207" i="3"/>
  <c r="F1207" i="2"/>
  <c r="G1207" i="2"/>
  <c r="F1208" i="2"/>
  <c r="G1208" i="2"/>
  <c r="F1209" i="2"/>
  <c r="G1209" i="2"/>
  <c r="E1205" i="4" l="1"/>
  <c r="C71" i="16"/>
  <c r="G72" i="16" s="1"/>
  <c r="B72" i="16"/>
  <c r="D72" i="16" s="1"/>
  <c r="F72" i="16"/>
  <c r="F73" i="16"/>
  <c r="G73" i="16"/>
  <c r="F74" i="16"/>
  <c r="G74" i="16"/>
  <c r="F75" i="16"/>
  <c r="G75" i="16"/>
  <c r="B73" i="15"/>
  <c r="D73" i="15" s="1"/>
  <c r="F73" i="15"/>
  <c r="G73" i="15"/>
  <c r="F74" i="15"/>
  <c r="G74" i="15"/>
  <c r="F75" i="15"/>
  <c r="G75" i="15"/>
  <c r="F76" i="15"/>
  <c r="G76" i="15"/>
  <c r="C748" i="7"/>
  <c r="B749" i="7"/>
  <c r="D749" i="7" s="1"/>
  <c r="F749" i="7"/>
  <c r="G749" i="7"/>
  <c r="F750" i="7"/>
  <c r="G750" i="7"/>
  <c r="F751" i="7"/>
  <c r="G751" i="7"/>
  <c r="B1202" i="5"/>
  <c r="D1202" i="5" s="1"/>
  <c r="F1202" i="5"/>
  <c r="G1202" i="5"/>
  <c r="F1203" i="5"/>
  <c r="G1203" i="5"/>
  <c r="F1204" i="5"/>
  <c r="G1204" i="5"/>
  <c r="B1205" i="4"/>
  <c r="D1205" i="4" s="1"/>
  <c r="F1205" i="4"/>
  <c r="G1205" i="4"/>
  <c r="F1206" i="4"/>
  <c r="G1206" i="4"/>
  <c r="F1207" i="4"/>
  <c r="G1207" i="4"/>
  <c r="F1208" i="4"/>
  <c r="G1208" i="4"/>
  <c r="D1204" i="3"/>
  <c r="F1204" i="3"/>
  <c r="B1204" i="3" s="1"/>
  <c r="G1204" i="3"/>
  <c r="C1205" i="2"/>
  <c r="G1206" i="2" s="1"/>
  <c r="B1206" i="2"/>
  <c r="D1206" i="2" s="1"/>
  <c r="F1206" i="2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D1204" i="2"/>
  <c r="B1204" i="2"/>
  <c r="G1205" i="2"/>
  <c r="F1205" i="2"/>
  <c r="F1204" i="2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D71" i="15"/>
  <c r="F72" i="15"/>
  <c r="B72" i="15" s="1"/>
  <c r="D72" i="15" s="1"/>
  <c r="F71" i="15"/>
  <c r="B71" i="15" s="1"/>
  <c r="F71" i="16"/>
  <c r="F70" i="16"/>
  <c r="E1202" i="4" l="1"/>
  <c r="B69" i="16"/>
  <c r="D69" i="16" s="1"/>
  <c r="B70" i="15"/>
  <c r="D70" i="15" s="1"/>
  <c r="B1202" i="4"/>
  <c r="D1202" i="4"/>
  <c r="B1199" i="5"/>
  <c r="D1199" i="5"/>
  <c r="B1201" i="3"/>
  <c r="D1201" i="3" s="1"/>
  <c r="E1201" i="4" l="1"/>
  <c r="B68" i="16"/>
  <c r="D68" i="16"/>
  <c r="F68" i="16"/>
  <c r="G68" i="16"/>
  <c r="F69" i="16"/>
  <c r="G69" i="16"/>
  <c r="B69" i="15"/>
  <c r="D69" i="15" s="1"/>
  <c r="F69" i="15"/>
  <c r="G69" i="15"/>
  <c r="F70" i="15"/>
  <c r="G70" i="15"/>
  <c r="D745" i="7"/>
  <c r="B745" i="7"/>
  <c r="F745" i="7"/>
  <c r="F746" i="7"/>
  <c r="B746" i="7" s="1"/>
  <c r="D746" i="7" s="1"/>
  <c r="B1198" i="5"/>
  <c r="D1198" i="5"/>
  <c r="F1198" i="5"/>
  <c r="G1198" i="5"/>
  <c r="F1199" i="5"/>
  <c r="G1199" i="5"/>
  <c r="B1201" i="4"/>
  <c r="D1201" i="4" s="1"/>
  <c r="F1201" i="4"/>
  <c r="G1201" i="4"/>
  <c r="F1202" i="4"/>
  <c r="G1202" i="4"/>
  <c r="B1200" i="3"/>
  <c r="D1200" i="3" s="1"/>
  <c r="F1200" i="3"/>
  <c r="G1200" i="3"/>
  <c r="F1201" i="3"/>
  <c r="G1201" i="3"/>
  <c r="D1202" i="2"/>
  <c r="B1202" i="2"/>
  <c r="F1202" i="2"/>
  <c r="G1202" i="2"/>
  <c r="F1203" i="2"/>
  <c r="B1203" i="2" s="1"/>
  <c r="D1203" i="2" s="1"/>
  <c r="G1203" i="2"/>
  <c r="E1200" i="4" l="1"/>
  <c r="D67" i="16"/>
  <c r="B67" i="16"/>
  <c r="F67" i="16"/>
  <c r="G67" i="16"/>
  <c r="F66" i="16"/>
  <c r="C66" i="16"/>
  <c r="B68" i="15"/>
  <c r="D68" i="15" s="1"/>
  <c r="F68" i="15"/>
  <c r="F67" i="15"/>
  <c r="C67" i="15"/>
  <c r="G68" i="15" s="1"/>
  <c r="D744" i="7"/>
  <c r="B744" i="7"/>
  <c r="F744" i="7"/>
  <c r="F743" i="7"/>
  <c r="C743" i="7"/>
  <c r="D1197" i="5"/>
  <c r="G1197" i="5"/>
  <c r="F1197" i="5"/>
  <c r="B1197" i="5" s="1"/>
  <c r="F1196" i="5"/>
  <c r="C1196" i="5"/>
  <c r="D1200" i="4"/>
  <c r="B1200" i="4"/>
  <c r="F1200" i="4"/>
  <c r="F1199" i="4"/>
  <c r="G1200" i="4"/>
  <c r="C1199" i="4"/>
  <c r="D1201" i="2"/>
  <c r="B1201" i="2"/>
  <c r="F1199" i="3"/>
  <c r="B1199" i="3" s="1"/>
  <c r="D1199" i="3" s="1"/>
  <c r="F1198" i="3"/>
  <c r="F1201" i="2"/>
  <c r="F1200" i="2"/>
  <c r="G1199" i="3"/>
  <c r="C1198" i="3"/>
  <c r="G1201" i="2"/>
  <c r="C1200" i="2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B739" i="7" s="1"/>
  <c r="D739" i="7" s="1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4" i="3"/>
  <c r="D1194" i="3" s="1"/>
  <c r="B1195" i="3"/>
  <c r="D1195" i="3" s="1"/>
  <c r="F1193" i="3"/>
  <c r="G1193" i="3"/>
  <c r="F1194" i="3"/>
  <c r="G1194" i="3"/>
  <c r="F1195" i="3"/>
  <c r="G1195" i="3"/>
  <c r="C1194" i="3"/>
  <c r="F1196" i="2"/>
  <c r="B1196" i="2" s="1"/>
  <c r="D1196" i="2" s="1"/>
  <c r="G1196" i="2"/>
  <c r="F1197" i="2"/>
  <c r="B1197" i="2" s="1"/>
  <c r="D1197" i="2" s="1"/>
  <c r="G1197" i="2"/>
  <c r="C1196" i="2"/>
  <c r="G64" i="15" l="1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B58" i="15"/>
  <c r="D58" i="15" s="1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B1191" i="2"/>
  <c r="D1191" i="2" s="1"/>
  <c r="F1191" i="2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D11" i="1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D14" i="14"/>
  <c r="D15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3" i="1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D21" i="14"/>
  <c r="B21" i="14"/>
  <c r="G20" i="14"/>
  <c r="D20" i="14"/>
  <c r="B20" i="14"/>
  <c r="G19" i="14"/>
  <c r="D19" i="14"/>
  <c r="B19" i="14"/>
  <c r="G18" i="14"/>
  <c r="D18" i="14"/>
  <c r="B18" i="14"/>
  <c r="G17" i="14"/>
  <c r="D17" i="14"/>
  <c r="B17" i="14"/>
  <c r="G16" i="14"/>
  <c r="D16" i="14"/>
  <c r="B16" i="14"/>
  <c r="G15" i="14"/>
  <c r="B15" i="14"/>
  <c r="G14" i="14"/>
  <c r="B14" i="14"/>
  <c r="G13" i="14"/>
  <c r="B13" i="14"/>
  <c r="G12" i="14"/>
  <c r="B12" i="14"/>
  <c r="G11" i="14"/>
  <c r="B11" i="14"/>
  <c r="D11" i="14" s="1"/>
  <c r="G10" i="14"/>
  <c r="E13" i="1"/>
  <c r="H13" i="1"/>
  <c r="B10" i="14"/>
  <c r="D10" i="14" s="1"/>
  <c r="G9" i="14"/>
  <c r="B9" i="14"/>
  <c r="D9" i="14" s="1"/>
  <c r="G8" i="14"/>
  <c r="B8" i="14"/>
  <c r="D8" i="14" s="1"/>
  <c r="G13" i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D12" i="1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H12" i="1"/>
  <c r="B11" i="12"/>
  <c r="D11" i="12" s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G12" i="1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E9" i="1" l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<sst xmlns="http://schemas.openxmlformats.org/spreadsheetml/2006/main" count="4535" uniqueCount="1030">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</sst>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0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Cu!$A$760:$A$1203</c:f>
              <c:numCache>
                <c:formatCode>yyyy\.mm\.dd</c:formatCode>
                <c:ptCount val="225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</c:numCache>
            </c:numRef>
          </c:cat>
          <c:val>
            <c:numRef>
              <c:f>Cu!$B$979:$B$1207</c:f>
              <c:numCache>
                <c:formatCode>_(* #,##0.00_);_(* \(#,##0.00\);_(* "-"??_);_(@_)</c:formatCode>
                <c:ptCount val="229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14464"/>
        <c:axId val="181616000"/>
      </c:areaChart>
      <c:dateAx>
        <c:axId val="18161446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1616000"/>
        <c:crosses val="autoZero"/>
        <c:auto val="1"/>
        <c:lblOffset val="100"/>
        <c:baseTimeUnit val="days"/>
      </c:dateAx>
      <c:valAx>
        <c:axId val="1816160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61446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Ni!$A$6:$A$750</c:f>
              <c:numCache>
                <c:formatCode>yyyy\.mm\.dd</c:formatCode>
                <c:ptCount val="196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</c:numCache>
            </c:numRef>
          </c:cat>
          <c:val>
            <c:numRef>
              <c:f>Ni!$B$6:$B$750</c:f>
              <c:numCache>
                <c:formatCode>_(* #,##0.00_);_(* \(#,##0.00\);_(* "-"??_);_(@_)</c:formatCode>
                <c:ptCount val="196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900544"/>
        <c:axId val="219914624"/>
      </c:areaChart>
      <c:dateAx>
        <c:axId val="2199005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914624"/>
        <c:crosses val="autoZero"/>
        <c:auto val="1"/>
        <c:lblOffset val="100"/>
        <c:baseTimeUnit val="days"/>
      </c:dateAx>
      <c:valAx>
        <c:axId val="219914624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90054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Coke!$A$6:$A$74</c:f>
              <c:numCache>
                <c:formatCode>yyyy\.mm\.dd</c:formatCode>
                <c:ptCount val="69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</c:numCache>
            </c:numRef>
          </c:cat>
          <c:val>
            <c:numRef>
              <c:f>Coke!$B$6:$B$74</c:f>
              <c:numCache>
                <c:formatCode>0.00</c:formatCode>
                <c:ptCount val="69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929984"/>
        <c:axId val="219935872"/>
      </c:areaChart>
      <c:dateAx>
        <c:axId val="21992998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935872"/>
        <c:crosses val="autoZero"/>
        <c:auto val="1"/>
        <c:lblOffset val="100"/>
        <c:baseTimeUnit val="days"/>
      </c:dateAx>
      <c:valAx>
        <c:axId val="219935872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92998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Steel!$A$6:$A$73</c:f>
              <c:numCache>
                <c:formatCode>yyyy\.mm\.dd</c:formatCode>
                <c:ptCount val="68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</c:numCache>
            </c:numRef>
          </c:cat>
          <c:val>
            <c:numRef>
              <c:f>Steel!$B$6:$B$73</c:f>
              <c:numCache>
                <c:formatCode>0.00</c:formatCode>
                <c:ptCount val="68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 formatCode="General">
                  <c:v>579.63709677419354</c:v>
                </c:pt>
                <c:pt idx="63" formatCode="General">
                  <c:v>577.16034222213227</c:v>
                </c:pt>
                <c:pt idx="64" formatCode="General">
                  <c:v>577.16034222213227</c:v>
                </c:pt>
                <c:pt idx="65" formatCode="General">
                  <c:v>556.85624752368255</c:v>
                </c:pt>
                <c:pt idx="66" formatCode="General">
                  <c:v>546.76573678121895</c:v>
                </c:pt>
                <c:pt idx="67" formatCode="General">
                  <c:v>546.72325731961735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098944"/>
        <c:axId val="220100480"/>
      </c:areaChart>
      <c:dateAx>
        <c:axId val="2200989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100480"/>
        <c:crosses val="autoZero"/>
        <c:auto val="1"/>
        <c:lblOffset val="100"/>
        <c:baseTimeUnit val="days"/>
      </c:dateAx>
      <c:valAx>
        <c:axId val="220100480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09894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403200"/>
        <c:axId val="220404736"/>
      </c:areaChart>
      <c:dateAx>
        <c:axId val="2204032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0404736"/>
        <c:crosses val="autoZero"/>
        <c:auto val="1"/>
        <c:lblOffset val="100"/>
        <c:baseTimeUnit val="days"/>
      </c:dateAx>
      <c:valAx>
        <c:axId val="2204047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4032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420352"/>
        <c:axId val="220434432"/>
      </c:areaChart>
      <c:dateAx>
        <c:axId val="2204203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0434432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2043443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4203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816704"/>
        <c:axId val="181822592"/>
      </c:areaChart>
      <c:dateAx>
        <c:axId val="1818167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81822592"/>
        <c:crosses val="autoZero"/>
        <c:auto val="1"/>
        <c:lblOffset val="100"/>
        <c:baseTimeUnit val="days"/>
      </c:dateAx>
      <c:valAx>
        <c:axId val="181822592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81816704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842688"/>
        <c:axId val="181844224"/>
      </c:areaChart>
      <c:dateAx>
        <c:axId val="1818426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81844224"/>
        <c:crosses val="autoZero"/>
        <c:auto val="1"/>
        <c:lblOffset val="100"/>
        <c:baseTimeUnit val="days"/>
      </c:dateAx>
      <c:valAx>
        <c:axId val="1818442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8184268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342144"/>
        <c:axId val="220343680"/>
      </c:areaChart>
      <c:dateAx>
        <c:axId val="2203421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0343680"/>
        <c:crosses val="autoZero"/>
        <c:auto val="1"/>
        <c:lblOffset val="100"/>
        <c:baseTimeUnit val="days"/>
      </c:dateAx>
      <c:valAx>
        <c:axId val="22034368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0342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835840"/>
        <c:axId val="220837376"/>
      </c:areaChart>
      <c:dateAx>
        <c:axId val="2208358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0837376"/>
        <c:crosses val="autoZero"/>
        <c:auto val="1"/>
        <c:lblOffset val="100"/>
        <c:baseTimeUnit val="days"/>
      </c:dateAx>
      <c:valAx>
        <c:axId val="220837376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0835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49280"/>
        <c:axId val="220850816"/>
      </c:lineChart>
      <c:dateAx>
        <c:axId val="2208492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0850816"/>
        <c:crosses val="autoZero"/>
        <c:auto val="1"/>
        <c:lblOffset val="100"/>
        <c:baseTimeUnit val="days"/>
      </c:dateAx>
      <c:valAx>
        <c:axId val="22085081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084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56192"/>
        <c:axId val="181657984"/>
      </c:areaChart>
      <c:dateAx>
        <c:axId val="1816561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165798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81657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6561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937216"/>
        <c:axId val="220979968"/>
      </c:areaChart>
      <c:dateAx>
        <c:axId val="2209372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0979968"/>
        <c:crosses val="autoZero"/>
        <c:auto val="1"/>
        <c:lblOffset val="100"/>
        <c:baseTimeUnit val="days"/>
      </c:dateAx>
      <c:valAx>
        <c:axId val="22097996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20937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541312"/>
        <c:axId val="220542848"/>
      </c:areaChart>
      <c:dateAx>
        <c:axId val="2205413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0542848"/>
        <c:crosses val="autoZero"/>
        <c:auto val="1"/>
        <c:lblOffset val="100"/>
        <c:baseTimeUnit val="days"/>
      </c:dateAx>
      <c:valAx>
        <c:axId val="220542848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0541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62944"/>
        <c:axId val="220564480"/>
      </c:barChart>
      <c:dateAx>
        <c:axId val="2205629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0564480"/>
        <c:crosses val="autoZero"/>
        <c:auto val="1"/>
        <c:lblOffset val="100"/>
        <c:baseTimeUnit val="days"/>
      </c:dateAx>
      <c:valAx>
        <c:axId val="22056448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056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781568"/>
        <c:axId val="220787456"/>
      </c:areaChart>
      <c:dateAx>
        <c:axId val="22078156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220787456"/>
        <c:crosses val="autoZero"/>
        <c:auto val="1"/>
        <c:lblOffset val="100"/>
        <c:baseTimeUnit val="days"/>
      </c:dateAx>
      <c:valAx>
        <c:axId val="220787456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0781568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373376"/>
        <c:axId val="220374912"/>
      </c:areaChart>
      <c:dateAx>
        <c:axId val="2203733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0374912"/>
        <c:crosses val="autoZero"/>
        <c:auto val="1"/>
        <c:lblOffset val="100"/>
        <c:baseTimeUnit val="days"/>
      </c:dateAx>
      <c:valAx>
        <c:axId val="220374912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0373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75072"/>
        <c:axId val="220685056"/>
      </c:lineChart>
      <c:catAx>
        <c:axId val="220675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20685056"/>
        <c:crosses val="autoZero"/>
        <c:auto val="1"/>
        <c:lblAlgn val="ctr"/>
        <c:lblOffset val="100"/>
        <c:noMultiLvlLbl val="0"/>
      </c:catAx>
      <c:valAx>
        <c:axId val="220685056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22067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09248"/>
        <c:axId val="220710784"/>
      </c:lineChart>
      <c:dateAx>
        <c:axId val="2207092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0710784"/>
        <c:crosses val="autoZero"/>
        <c:auto val="1"/>
        <c:lblOffset val="100"/>
        <c:baseTimeUnit val="days"/>
      </c:dateAx>
      <c:valAx>
        <c:axId val="2207107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0709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026176"/>
        <c:axId val="221027712"/>
      </c:areaChart>
      <c:dateAx>
        <c:axId val="2210261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027712"/>
        <c:crosses val="autoZero"/>
        <c:auto val="1"/>
        <c:lblOffset val="100"/>
        <c:baseTimeUnit val="days"/>
      </c:dateAx>
      <c:valAx>
        <c:axId val="221027712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1026176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133824"/>
        <c:axId val="221135616"/>
      </c:areaChart>
      <c:dateAx>
        <c:axId val="2211338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135616"/>
        <c:crosses val="autoZero"/>
        <c:auto val="1"/>
        <c:lblOffset val="100"/>
        <c:baseTimeUnit val="days"/>
      </c:dateAx>
      <c:valAx>
        <c:axId val="22113561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1133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47520"/>
        <c:axId val="221149056"/>
      </c:lineChart>
      <c:dateAx>
        <c:axId val="2211475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1149056"/>
        <c:crosses val="autoZero"/>
        <c:auto val="1"/>
        <c:lblOffset val="100"/>
        <c:baseTimeUnit val="days"/>
      </c:dateAx>
      <c:valAx>
        <c:axId val="2211490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114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Ag!$A$875:$A$1206</c:f>
              <c:numCache>
                <c:formatCode>yyyy\.mm\.dd</c:formatCode>
                <c:ptCount val="218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</c:numCache>
            </c:numRef>
          </c:cat>
          <c:val>
            <c:numRef>
              <c:f>Ag!$B$875:$B$1206</c:f>
              <c:numCache>
                <c:formatCode>_(* #,##0.00_);_(* \(#,##0.00\);_(* "-"??_);_(@_)</c:formatCode>
                <c:ptCount val="218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65152"/>
        <c:axId val="219972736"/>
      </c:areaChart>
      <c:dateAx>
        <c:axId val="1816651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972736"/>
        <c:crosses val="autoZero"/>
        <c:auto val="1"/>
        <c:lblOffset val="100"/>
        <c:baseTimeUnit val="days"/>
        <c:majorUnit val="7"/>
        <c:majorTimeUnit val="days"/>
      </c:dateAx>
      <c:valAx>
        <c:axId val="21997273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6651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67008"/>
        <c:axId val="221872896"/>
      </c:areaChart>
      <c:dateAx>
        <c:axId val="2218670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221872896"/>
        <c:crosses val="autoZero"/>
        <c:auto val="1"/>
        <c:lblOffset val="100"/>
        <c:baseTimeUnit val="days"/>
      </c:dateAx>
      <c:valAx>
        <c:axId val="22187289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1867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464064"/>
        <c:axId val="221465600"/>
      </c:areaChart>
      <c:dateAx>
        <c:axId val="2214640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465600"/>
        <c:crosses val="autoZero"/>
        <c:auto val="1"/>
        <c:lblOffset val="100"/>
        <c:baseTimeUnit val="days"/>
      </c:dateAx>
      <c:valAx>
        <c:axId val="22146560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21464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General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73408"/>
        <c:axId val="220590464"/>
      </c:lineChart>
      <c:dateAx>
        <c:axId val="2214734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20590464"/>
        <c:crosses val="autoZero"/>
        <c:auto val="1"/>
        <c:lblOffset val="100"/>
        <c:baseTimeUnit val="days"/>
      </c:dateAx>
      <c:valAx>
        <c:axId val="2205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1473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996736"/>
        <c:axId val="220998272"/>
      </c:areaChart>
      <c:dateAx>
        <c:axId val="2209967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0998272"/>
        <c:crosses val="autoZero"/>
        <c:auto val="1"/>
        <c:lblOffset val="100"/>
        <c:baseTimeUnit val="days"/>
      </c:dateAx>
      <c:valAx>
        <c:axId val="220998272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20996736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17472"/>
        <c:axId val="221913472"/>
      </c:areaChart>
      <c:dateAx>
        <c:axId val="2218174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1913472"/>
        <c:crosses val="autoZero"/>
        <c:auto val="1"/>
        <c:lblOffset val="100"/>
        <c:baseTimeUnit val="days"/>
      </c:dateAx>
      <c:valAx>
        <c:axId val="221913472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21817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049024"/>
        <c:axId val="222050560"/>
      </c:areaChart>
      <c:dateAx>
        <c:axId val="2220490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2050560"/>
        <c:crosses val="autoZero"/>
        <c:auto val="1"/>
        <c:lblOffset val="100"/>
        <c:baseTimeUnit val="days"/>
      </c:dateAx>
      <c:valAx>
        <c:axId val="222050560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2049024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Zn!$A$760:$A$1203</c:f>
              <c:numCache>
                <c:formatCode>yyyy\.mm\.dd</c:formatCode>
                <c:ptCount val="218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</c:numCache>
            </c:numRef>
          </c:cat>
          <c:val>
            <c:numRef>
              <c:f>Zn!$B$760:$B$1203</c:f>
              <c:numCache>
                <c:formatCode>_(* #,##0.00_);_(* \(#,##0.00\);_(* "-"??_);_(@_)</c:formatCode>
                <c:ptCount val="218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992448"/>
        <c:axId val="219993984"/>
      </c:areaChart>
      <c:dateAx>
        <c:axId val="2199924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993984"/>
        <c:crosses val="autoZero"/>
        <c:auto val="1"/>
        <c:lblOffset val="100"/>
        <c:baseTimeUnit val="days"/>
      </c:dateAx>
      <c:valAx>
        <c:axId val="21999398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99244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USD_CNY!$A$910:$A$993</c:f>
              <c:numCache>
                <c:formatCode>yyyy\.mm\.dd</c:formatCode>
                <c:ptCount val="8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</c:numCache>
            </c:numRef>
          </c:cat>
          <c:val>
            <c:numRef>
              <c:f>USD_CNY!$B$910:$B$993</c:f>
              <c:numCache>
                <c:formatCode>_(* #,##0.00000_);_(* \(#,##0.00000\);_(* "-"??_);_(@_)</c:formatCode>
                <c:ptCount val="8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679744"/>
        <c:axId val="219693824"/>
      </c:areaChart>
      <c:dateAx>
        <c:axId val="2196797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9693824"/>
        <c:crosses val="autoZero"/>
        <c:auto val="1"/>
        <c:lblOffset val="100"/>
        <c:baseTimeUnit val="days"/>
        <c:majorUnit val="7"/>
      </c:dateAx>
      <c:valAx>
        <c:axId val="219693824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67974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717632"/>
        <c:axId val="219719168"/>
      </c:areaChart>
      <c:catAx>
        <c:axId val="21971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719168"/>
        <c:crosses val="autoZero"/>
        <c:auto val="1"/>
        <c:lblAlgn val="ctr"/>
        <c:lblOffset val="100"/>
        <c:noMultiLvlLbl val="0"/>
      </c:catAx>
      <c:valAx>
        <c:axId val="219719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71763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Pb!$A$759:$A$1201</c:f>
              <c:numCache>
                <c:formatCode>yyyy\.mm\.dd</c:formatCode>
                <c:ptCount val="21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</c:numCache>
            </c:numRef>
          </c:cat>
          <c:val>
            <c:numRef>
              <c:f>Pb!$B$759:$B$1205</c:f>
              <c:numCache>
                <c:formatCode>_(* #,##0.00_);_(* \(#,##0.00\);_(* "-"??_);_(@_)</c:formatCode>
                <c:ptCount val="218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747072"/>
        <c:axId val="219748608"/>
      </c:areaChart>
      <c:dateAx>
        <c:axId val="21974707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9748608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19748608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74707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81376"/>
        <c:axId val="219783168"/>
      </c:lineChart>
      <c:dateAx>
        <c:axId val="219781376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783168"/>
        <c:crosses val="autoZero"/>
        <c:auto val="1"/>
        <c:lblOffset val="100"/>
        <c:baseTimeUnit val="days"/>
      </c:dateAx>
      <c:valAx>
        <c:axId val="2197831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781376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02176"/>
        <c:axId val="219798528"/>
      </c:lineChart>
      <c:dateAx>
        <c:axId val="2200021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798528"/>
        <c:crosses val="autoZero"/>
        <c:auto val="1"/>
        <c:lblOffset val="100"/>
        <c:baseTimeUnit val="days"/>
      </c:dateAx>
      <c:valAx>
        <c:axId val="2197985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00217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1" t="s">
        <v>1018</v>
      </c>
      <c r="B1" s="381"/>
      <c r="C1" s="381"/>
      <c r="D1" s="381"/>
      <c r="E1" s="381"/>
      <c r="F1" s="381"/>
      <c r="G1" s="381"/>
      <c r="H1" s="381"/>
      <c r="I1" s="381"/>
      <c r="J1" s="157"/>
      <c r="K1" s="338"/>
      <c r="L1" s="197"/>
      <c r="M1" s="158"/>
    </row>
    <row r="2" spans="1:13" x14ac:dyDescent="0.3">
      <c r="A2" s="382" t="s">
        <v>21</v>
      </c>
      <c r="B2" s="382"/>
      <c r="C2" s="382"/>
      <c r="D2" s="382"/>
      <c r="E2" s="181">
        <v>43432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49100</v>
      </c>
      <c r="E5" s="328">
        <f>+IF(ISERROR(VLOOKUP($E$2,Cu!$A$5:$H$1643,7,0)),0,VLOOKUP($E$2,Cu!$A$5:$H$1643,7,0))</f>
        <v>-220</v>
      </c>
      <c r="F5" s="327" t="s">
        <v>3</v>
      </c>
      <c r="G5" s="326">
        <f>+IF(ISERROR(VLOOKUP($E$2,Cu!$A$5:$H$1643,2,0)),0,VLOOKUP($E$2,Cu!$A$5:$H$1643,2,0))</f>
        <v>7064.2399827350555</v>
      </c>
      <c r="H5" s="326">
        <f>+IF(ISERROR(VLOOKUP($E$2,Cu!$A$5:$H$1643,4,0)),0,VLOOKUP($E$2,Cu!$A$5:$H$1643,4,0))</f>
        <v>6037.8119510556035</v>
      </c>
      <c r="I5" s="326">
        <f>+IF(ISERROR(VLOOKUP($E$2,Cu!$A$5:$H$1643,5,0)),0,VLOOKUP($E$2,Cu!$A$5:$H$1643,5,0))</f>
        <v>6169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18575</v>
      </c>
      <c r="E6" s="328">
        <f>+IF(ISERROR(VLOOKUP($E$2,Pb!$A$5:$H$1988,7,0)),0,VLOOKUP($E$2,Pb!$A$5:$H$1988,7,0))</f>
        <v>-50</v>
      </c>
      <c r="F6" s="327" t="s">
        <v>3</v>
      </c>
      <c r="G6" s="326">
        <f>+IF(ISERROR(VLOOKUP($E$2,Pb!$A$5:$H$1988,2,0)),0,VLOOKUP($E$2,Pb!$A$5:$H$1988,2,0))</f>
        <v>2672.4696065031294</v>
      </c>
      <c r="H6" s="326">
        <f>+IF(ISERROR(VLOOKUP($E$2,Pb!$A$5:$H$1988,4,0)),0,VLOOKUP($E$2,Pb!$A$5:$H$1988,4,0))</f>
        <v>2284.1620568402818</v>
      </c>
      <c r="I6" s="326">
        <f>+IF(ISERROR(VLOOKUP($E$2,Pb!$A$5:$H$1988,5,0)),0,VLOOKUP($E$2,Pb!$A$5:$H$1988,5,0))</f>
        <v>1906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3464</v>
      </c>
      <c r="E7" s="328">
        <f>+IF(ISERROR(VLOOKUP($E$2,Ag!$A$5:$H$1988,7,0)),0,VLOOKUP($E$2,Ag!$A$5:$H$1988,7,0))</f>
        <v>-15</v>
      </c>
      <c r="F7" s="327" t="s">
        <v>6</v>
      </c>
      <c r="G7" s="326">
        <f>+IF(ISERROR(VLOOKUP($E$2,Ag!$A$5:$H$1519,2,0)),0,VLOOKUP($E$2,Ag!$A$5:$H$1519,2,0))</f>
        <v>498.38141140925114</v>
      </c>
      <c r="H7" s="326">
        <f>+IF(ISERROR(VLOOKUP($E$2,Ag!$A$5:$H$1519,4,0)),0,VLOOKUP($E$2,Ag!$A$5:$H$1519,4,0))</f>
        <v>425.96701829850525</v>
      </c>
      <c r="I7" s="326">
        <f>+IF(ISERROR(VLOOKUP($E$2,Ag!$A$5:$H$1519,5,0)),0,VLOOKUP($E$2,Ag!$A$5:$H$1519,5,0))</f>
        <v>455.09500000000003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20720</v>
      </c>
      <c r="E8" s="328">
        <f>+IF(ISERROR(VLOOKUP($E$2,Zn!$A$5:$H$2996,7,0)),0,VLOOKUP($E$2,Zn!$A$5:$H$2996,7,0))</f>
        <v>-150</v>
      </c>
      <c r="F8" s="327" t="s">
        <v>3</v>
      </c>
      <c r="G8" s="326">
        <f>+IF(ISERROR(VLOOKUP($E$2,Zn!$A$5:$H$2996,2,0)),0,VLOOKUP($E$2,Zn!$A$5:$H$2996,2,0))</f>
        <v>2981.0804978059132</v>
      </c>
      <c r="H8" s="326">
        <f>+IF(ISERROR(VLOOKUP($E$2,Zn!$A$5:$H$2996,4,0)),0,VLOOKUP($E$2,Zn!$A$5:$H$2996,4,0))</f>
        <v>2547.9320494067638</v>
      </c>
      <c r="I8" s="326">
        <f>+IF(ISERROR(VLOOKUP($E$2,Zn!$A$5:$H$2996,5,0)),0,VLOOKUP($E$2,Zn!$A$5:$H$2996,5,0))</f>
        <v>2506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94550</v>
      </c>
      <c r="E9" s="328">
        <f>+IF(ISERROR(VLOOKUP($E$2,Ni!$A$6:$H$2998,7,0)),0,VLOOKUP($E$2,Ni!$A$6:$H$2998,7,0))</f>
        <v>25</v>
      </c>
      <c r="F9" s="327" t="s">
        <v>3</v>
      </c>
      <c r="G9" s="326">
        <f>+IF(ISERROR(VLOOKUP($E$2,Ni!$A$6:$H$2998,2,0)),0,VLOOKUP($E$2,Ni!$A$6:$H$2998,2,0))</f>
        <v>13603.337889360479</v>
      </c>
      <c r="H9" s="326">
        <f>+IF(ISERROR(VLOOKUP($E$2,Ni!$A$6:$H$2998,4,0)),0,VLOOKUP($E$2,Ni!$A$6:$H$2998,4,0))</f>
        <v>11626.784520820922</v>
      </c>
      <c r="I9" s="326">
        <f>+IF(ISERROR(VLOOKUP($E$2,Ni!$A$6:$H$2998,5,0)),0,VLOOKUP($E$2,Ni!$A$6:$H$2998,5,0))</f>
        <v>10710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+IF(ISERROR(VLOOKUP($E$2,Coke!$A$6:$H$2998,3,0)),0,VLOOKUP($E$2,Coke!$A$6:$H$2998,3,0))</f>
        <v>2123</v>
      </c>
      <c r="E10" s="328">
        <f>+IF(ISERROR(VLOOKUP($E$2,Coke!$A$6:$H$2998,7,0)),0,VLOOKUP($E$2,Coke!$A$6:$H$2998,7,0))</f>
        <v>46</v>
      </c>
      <c r="F10" s="327" t="s">
        <v>3</v>
      </c>
      <c r="G10" s="326">
        <f>+IF(ISERROR(VLOOKUP($E$2,Coke!$A$6:$H$2998,2,0)),0,VLOOKUP($E$2,Coke!$A$6:$H$2998,2,0))</f>
        <v>305.44565139198619</v>
      </c>
      <c r="H10" s="326">
        <f>+IF(ISERROR(VLOOKUP($E$2,Coke!$A$6:$H$2998,4,0)),0,VLOOKUP($E$2,Coke!$A$6:$H$2998,4,0))</f>
        <v>261.06465930938992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+IF(ISERROR(VLOOKUP($E$2,Steel!$A$6:$H$2998,3,0)),0,VLOOKUP($E$2,Steel!$A$6:$H$2998,3,0))</f>
        <v>3800</v>
      </c>
      <c r="E11" s="328">
        <f>+IF(ISERROR(VLOOKUP($E$2,Steel!$A$6:$H$2998,7,0)),0,VLOOKUP($E$2,Steel!$A$6:$H$2998,7,0))</f>
        <v>0</v>
      </c>
      <c r="F11" s="327" t="s">
        <v>3</v>
      </c>
      <c r="G11" s="326">
        <f>+IF(ISERROR(VLOOKUP($E$2,Steel!$A$6:$H$2998,2,0)),0,VLOOKUP($E$2,Steel!$A$6:$H$2998,2,0))</f>
        <v>546.72325731961735</v>
      </c>
      <c r="H11" s="326">
        <f>+IF(ISERROR(VLOOKUP($E$2,Steel!$A$6:$H$2998,4,0)),0,VLOOKUP($E$2,Steel!$A$6:$H$2998,4,0))</f>
        <v>467.28483531591229</v>
      </c>
      <c r="I11" s="355">
        <f>+IF(ISERROR(VLOOKUP($E$2,Steel!$A$6:$H$2998,5,0)),0,VLOOKUP($E$2,Steel!$A$6:$H$2998,5,0))</f>
        <v>471</v>
      </c>
      <c r="J11" s="168"/>
      <c r="K11" s="64"/>
      <c r="M11" s="169"/>
    </row>
    <row r="12" spans="1:13" s="25" customFormat="1" ht="34.5" hidden="1" customHeight="1" x14ac:dyDescent="0.35">
      <c r="A12" s="166">
        <v>6</v>
      </c>
      <c r="B12" s="167" t="s">
        <v>1006</v>
      </c>
      <c r="C12" s="166" t="s">
        <v>2</v>
      </c>
      <c r="D12" s="326">
        <f>+IF(ISERROR(VLOOKUP($L$1,'SiMn 60.14'!$A$5:$F$500,3,0)),0,VLOOKUP($L$1,'SiMn 60.14'!$A$5:$F$500,3,0))</f>
        <v>0</v>
      </c>
      <c r="E12" s="332">
        <f>+IF(ISERROR(VLOOKUP($L$1,'SiMn 60.14'!$A$6:$G$300,7,0)),0,VLOOKUP($L$1,'SiMn 60.14'!$A$6:G$300,7,0))</f>
        <v>0</v>
      </c>
      <c r="F12" s="327" t="s">
        <v>3</v>
      </c>
      <c r="G12" s="326">
        <f>+IF(ISERROR(VLOOKUP($L$1,'SiMn 60.14'!$A$5:$F$500,2,0)),0,VLOOKUP($L$1,'SiMn 60.14'!$A$5:$F$500,2,0))</f>
        <v>0</v>
      </c>
      <c r="H12" s="326">
        <f>+IF(ISERROR(VLOOKUP($L$1,'SiMn 60.14'!$A$5:$F$500,4,0)),0,VLOOKUP($L$1,'SiMn 60.14'!$A$5:$F$500,4,0))</f>
        <v>0</v>
      </c>
      <c r="I12" s="326"/>
      <c r="J12" s="168"/>
      <c r="K12" s="64"/>
      <c r="M12" s="169"/>
    </row>
    <row r="13" spans="1:13" s="25" customFormat="1" ht="34.5" hidden="1" customHeight="1" x14ac:dyDescent="0.35">
      <c r="A13" s="166">
        <v>7</v>
      </c>
      <c r="B13" s="167" t="s">
        <v>1007</v>
      </c>
      <c r="C13" s="166" t="s">
        <v>2</v>
      </c>
      <c r="D13" s="326">
        <f>+IF(ISERROR(VLOOKUP($L$1,'SiMn 65.17'!A5:F500,3,0)),0,VLOOKUP($L$1,'SiMn 65.17'!A5:F500,3,0))</f>
        <v>0</v>
      </c>
      <c r="E13" s="328">
        <f>+IF(ISERROR(VLOOKUP($L$1,'SiMn 65.17'!A6:$G$300,7,0)),0,VLOOKUP($L$1,'SiMn 65.17'!A6:G$300,7,0))</f>
        <v>0</v>
      </c>
      <c r="F13" s="327" t="s">
        <v>3</v>
      </c>
      <c r="G13" s="326">
        <f>+IF(ISERROR(VLOOKUP($L$1,'SiMn 65.17'!$A$5:$I$500,2,0)),0,VLOOKUP($L$1,'SiMn 65.17'!$A$5:$I$500,2,0))</f>
        <v>0</v>
      </c>
      <c r="H13" s="326">
        <f>+IF(ISERROR(VLOOKUP($L$1,'SiMn 65.17'!$A$5:$I$500,4,0)),0,VLOOKUP($L$1,'SiMn 65.17'!$A$5:$I$500,4,0))</f>
        <v>0</v>
      </c>
      <c r="I13" s="326"/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43432</v>
      </c>
      <c r="C15" s="182" t="s">
        <v>1002</v>
      </c>
      <c r="D15" s="192">
        <f>+IF(ISERROR(VLOOKUP($E$2,'CNY-VND'!$A$4:$B$500,2,0)),0,VLOOKUP($E$2,'CNY-VND'!$A$4:$B$500,2,0))</f>
        <v>3385</v>
      </c>
      <c r="E15" s="383" t="s">
        <v>1000</v>
      </c>
      <c r="F15" s="383"/>
      <c r="G15" s="383"/>
      <c r="H15" s="383"/>
      <c r="I15" s="383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+IF(ISERROR(VLOOKUP($E$2,VNĐ_USD!$A$131:$B$478,2,0)),0,VLOOKUP($E$2,VNĐ_USD!$A$131:$B$478,2,0))</f>
        <v>23385</v>
      </c>
      <c r="E16" s="383" t="s">
        <v>1003</v>
      </c>
      <c r="F16" s="383"/>
      <c r="G16" s="383"/>
      <c r="H16" s="383"/>
      <c r="I16" s="383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6.9504999999999999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84" t="s">
        <v>17</v>
      </c>
      <c r="B18" s="384"/>
      <c r="C18" s="384"/>
      <c r="D18" s="384"/>
      <c r="E18" s="384"/>
      <c r="F18" s="384"/>
      <c r="G18" s="384"/>
      <c r="H18" s="384"/>
      <c r="I18" s="384"/>
    </row>
    <row r="19" spans="1:12" ht="15.75" customHeight="1" x14ac:dyDescent="0.3">
      <c r="A19" s="378" t="s">
        <v>656</v>
      </c>
      <c r="B19" s="379"/>
      <c r="C19" s="378" t="s">
        <v>18</v>
      </c>
      <c r="D19" s="380"/>
      <c r="E19" s="380"/>
      <c r="F19" s="380"/>
      <c r="G19" s="380"/>
      <c r="H19" s="380"/>
      <c r="I19" s="380"/>
    </row>
    <row r="34" spans="1:12" ht="15" customHeight="1" x14ac:dyDescent="0.3">
      <c r="A34" s="385" t="s">
        <v>657</v>
      </c>
      <c r="B34" s="385"/>
      <c r="C34" s="386" t="s">
        <v>4</v>
      </c>
      <c r="D34" s="386"/>
      <c r="E34" s="386"/>
      <c r="F34" s="386"/>
      <c r="G34" s="386"/>
      <c r="H34" s="386"/>
      <c r="I34" s="386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5" t="s">
        <v>705</v>
      </c>
      <c r="B49" s="385"/>
      <c r="C49" s="386" t="s">
        <v>706</v>
      </c>
      <c r="D49" s="386"/>
      <c r="E49" s="386"/>
      <c r="F49" s="386"/>
      <c r="G49" s="386"/>
      <c r="H49" s="386"/>
      <c r="I49" s="386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5" t="s">
        <v>721</v>
      </c>
      <c r="B67" s="385"/>
      <c r="C67" s="386" t="s">
        <v>722</v>
      </c>
      <c r="D67" s="386"/>
      <c r="E67" s="386"/>
      <c r="F67" s="386"/>
      <c r="G67" s="386"/>
      <c r="H67" s="386"/>
      <c r="I67" s="386"/>
    </row>
    <row r="82" spans="1:9" x14ac:dyDescent="0.3">
      <c r="A82" s="385" t="s">
        <v>759</v>
      </c>
      <c r="B82" s="385"/>
      <c r="C82" s="386" t="s">
        <v>760</v>
      </c>
      <c r="D82" s="386"/>
      <c r="E82" s="386"/>
      <c r="F82" s="386"/>
      <c r="G82" s="386"/>
      <c r="H82" s="386"/>
      <c r="I82" s="386"/>
    </row>
    <row r="100" spans="1:9" x14ac:dyDescent="0.3">
      <c r="A100" s="387" t="s">
        <v>1028</v>
      </c>
      <c r="B100" s="387"/>
      <c r="C100" s="387"/>
      <c r="D100" s="387"/>
      <c r="E100" s="387"/>
      <c r="F100" s="387"/>
      <c r="G100" s="387"/>
      <c r="H100" s="387"/>
      <c r="I100" s="387"/>
    </row>
    <row r="115" spans="1:9" x14ac:dyDescent="0.3">
      <c r="A115" s="387" t="s">
        <v>1029</v>
      </c>
      <c r="B115" s="387"/>
      <c r="C115" s="387"/>
      <c r="D115" s="387"/>
      <c r="E115" s="387"/>
      <c r="F115" s="387"/>
      <c r="G115" s="387"/>
      <c r="H115" s="387"/>
      <c r="I115" s="387"/>
    </row>
    <row r="128" spans="1:9" x14ac:dyDescent="0.3">
      <c r="A128" s="387" t="s">
        <v>1005</v>
      </c>
      <c r="B128" s="387"/>
      <c r="C128" s="387"/>
      <c r="D128" s="387"/>
      <c r="E128" s="387"/>
      <c r="F128" s="387"/>
      <c r="G128" s="387"/>
      <c r="H128" s="387"/>
      <c r="I128" s="387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74" sqref="E74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73" si="14">+IF(F54=0,"",C54/F54)</f>
        <v>672.94171664705709</v>
      </c>
      <c r="C54" s="335">
        <v>4690</v>
      </c>
      <c r="D54" s="358">
        <f t="shared" ref="D54:D73" si="15">+IF(ISERROR(B54/1.17),0,B54/1.17)</f>
        <v>575.1638603821001</v>
      </c>
      <c r="E54" s="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1">
        <f t="shared" si="14"/>
        <v>579.63709677419354</v>
      </c>
      <c r="C68" s="335">
        <v>4025</v>
      </c>
      <c r="D68" s="1">
        <f t="shared" si="15"/>
        <v>495.41632202922528</v>
      </c>
      <c r="E68" s="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1">
        <f t="shared" si="14"/>
        <v>577.16034222213227</v>
      </c>
      <c r="C69" s="335">
        <v>3995</v>
      </c>
      <c r="D69" s="1">
        <f t="shared" si="15"/>
        <v>493.29943779669429</v>
      </c>
      <c r="E69" s="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1">
        <f t="shared" si="14"/>
        <v>577.16034222213227</v>
      </c>
      <c r="C70" s="335">
        <v>3995</v>
      </c>
      <c r="D70" s="1">
        <f t="shared" si="15"/>
        <v>493.29943779669429</v>
      </c>
      <c r="E70" s="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1">
        <f t="shared" si="14"/>
        <v>556.85624752368255</v>
      </c>
      <c r="C71" s="335">
        <f>C72+65</f>
        <v>3865</v>
      </c>
      <c r="D71" s="1">
        <f t="shared" si="15"/>
        <v>475.94551070400223</v>
      </c>
      <c r="E71" s="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3">
      <c r="A72" s="350">
        <v>43431</v>
      </c>
      <c r="B72" s="1">
        <f t="shared" si="14"/>
        <v>546.76573678121895</v>
      </c>
      <c r="C72" s="335">
        <v>3800</v>
      </c>
      <c r="D72" s="1">
        <f t="shared" si="15"/>
        <v>467.32114254805043</v>
      </c>
      <c r="E72" s="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B73" s="1">
        <f t="shared" si="14"/>
        <v>546.72325731961735</v>
      </c>
      <c r="C73" s="335">
        <v>3800</v>
      </c>
      <c r="D73" s="1">
        <f t="shared" si="15"/>
        <v>467.28483531591229</v>
      </c>
      <c r="E73" s="1">
        <v>471</v>
      </c>
      <c r="F73" s="359">
        <f>USD_CNY!B993</f>
        <v>6.9504999999999999</v>
      </c>
      <c r="G73" s="361">
        <f t="shared" si="23"/>
        <v>0</v>
      </c>
    </row>
    <row r="74" spans="1:7" x14ac:dyDescent="0.3">
      <c r="A74" s="350">
        <v>43433</v>
      </c>
      <c r="F74" s="359">
        <f>USD_CNY!B994</f>
        <v>0</v>
      </c>
      <c r="G74" s="361">
        <f t="shared" si="23"/>
        <v>-3800</v>
      </c>
    </row>
    <row r="75" spans="1:7" x14ac:dyDescent="0.3">
      <c r="A75" s="350">
        <v>43434</v>
      </c>
      <c r="F75" s="359">
        <f>USD_CNY!B995</f>
        <v>0</v>
      </c>
      <c r="G75" s="361">
        <f t="shared" si="23"/>
        <v>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985" activePane="bottomLeft" state="frozen"/>
      <selection pane="bottomLeft" activeCell="B994" sqref="B994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6" t="s">
        <v>1019</v>
      </c>
      <c r="B1" s="397"/>
      <c r="C1" s="397"/>
      <c r="D1" s="397"/>
      <c r="E1" s="397"/>
      <c r="F1" s="397"/>
      <c r="G1" s="397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>
        <v>6.9504999999999999</v>
      </c>
    </row>
    <row r="994" spans="1:2" x14ac:dyDescent="0.35">
      <c r="A994" s="225">
        <v>43433</v>
      </c>
      <c r="B994" s="341"/>
    </row>
    <row r="995" spans="1:2" x14ac:dyDescent="0.35">
      <c r="A995" s="225">
        <v>43434</v>
      </c>
      <c r="B995" s="341"/>
    </row>
    <row r="996" spans="1:2" x14ac:dyDescent="0.35">
      <c r="A996" s="225"/>
      <c r="B996" s="341"/>
    </row>
    <row r="997" spans="1:2" x14ac:dyDescent="0.35">
      <c r="A997" s="125"/>
      <c r="B997" s="341"/>
    </row>
    <row r="998" spans="1:2" x14ac:dyDescent="0.35">
      <c r="A998" s="125"/>
      <c r="B998" s="341"/>
    </row>
    <row r="999" spans="1:2" x14ac:dyDescent="0.35">
      <c r="A999" s="125"/>
      <c r="B999" s="341"/>
    </row>
    <row r="1000" spans="1:2" x14ac:dyDescent="0.35">
      <c r="A1000" s="125"/>
      <c r="B1000" s="341"/>
    </row>
    <row r="1001" spans="1:2" x14ac:dyDescent="0.35">
      <c r="A1001" s="125"/>
      <c r="B1001" s="341"/>
    </row>
    <row r="1002" spans="1:2" x14ac:dyDescent="0.35">
      <c r="A1002" s="125"/>
      <c r="B1002" s="341"/>
    </row>
    <row r="1003" spans="1:2" x14ac:dyDescent="0.35">
      <c r="A1003" s="125"/>
      <c r="B1003" s="341"/>
    </row>
    <row r="1004" spans="1:2" x14ac:dyDescent="0.35">
      <c r="A1004" s="125"/>
      <c r="B1004" s="341"/>
    </row>
    <row r="1005" spans="1:2" x14ac:dyDescent="0.35">
      <c r="A1005" s="125"/>
      <c r="B1005" s="341"/>
    </row>
    <row r="1006" spans="1:2" x14ac:dyDescent="0.35">
      <c r="A1006" s="125"/>
      <c r="B1006" s="341"/>
    </row>
    <row r="1007" spans="1:2" x14ac:dyDescent="0.35">
      <c r="A1007" s="125"/>
      <c r="B1007" s="341"/>
    </row>
    <row r="1008" spans="1:2" x14ac:dyDescent="0.35">
      <c r="A1008" s="125"/>
      <c r="B1008" s="341"/>
    </row>
    <row r="1009" spans="1:2" x14ac:dyDescent="0.35">
      <c r="A1009" s="125"/>
      <c r="B1009" s="341"/>
    </row>
    <row r="1010" spans="1:2" x14ac:dyDescent="0.35">
      <c r="A1010" s="125"/>
      <c r="B1010" s="341"/>
    </row>
    <row r="1011" spans="1:2" x14ac:dyDescent="0.35">
      <c r="A1011" s="125"/>
      <c r="B1011" s="341"/>
    </row>
    <row r="1012" spans="1:2" x14ac:dyDescent="0.35">
      <c r="A1012" s="125"/>
      <c r="B1012" s="341"/>
    </row>
    <row r="1013" spans="1:2" x14ac:dyDescent="0.35">
      <c r="A1013" s="125"/>
      <c r="B1013" s="341"/>
    </row>
    <row r="1014" spans="1:2" x14ac:dyDescent="0.35">
      <c r="A1014" s="125"/>
    </row>
    <row r="1015" spans="1:2" x14ac:dyDescent="0.35">
      <c r="A1015" s="125"/>
    </row>
    <row r="1016" spans="1:2" x14ac:dyDescent="0.35">
      <c r="A1016" s="125"/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62" activePane="bottomLeft" state="frozen"/>
      <selection pane="bottomLeft" activeCell="E481" sqref="E481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>
        <v>23385</v>
      </c>
    </row>
    <row r="475" spans="1:2" ht="15.5" x14ac:dyDescent="0.35">
      <c r="A475" s="231">
        <v>43433</v>
      </c>
      <c r="B475" s="333"/>
    </row>
    <row r="476" spans="1:2" ht="15.5" x14ac:dyDescent="0.35">
      <c r="A476" s="231">
        <v>43434</v>
      </c>
      <c r="B476" s="333"/>
    </row>
    <row r="477" spans="1:2" ht="15.5" x14ac:dyDescent="0.35">
      <c r="A477" s="232"/>
      <c r="B477" s="333"/>
    </row>
    <row r="478" spans="1:2" ht="15.5" x14ac:dyDescent="0.35">
      <c r="A478" s="232"/>
      <c r="B478" s="333"/>
    </row>
    <row r="479" spans="1:2" ht="15.5" x14ac:dyDescent="0.35">
      <c r="A479" s="232"/>
      <c r="B479" s="333"/>
    </row>
    <row r="480" spans="1:2" ht="15.5" x14ac:dyDescent="0.35">
      <c r="A480" s="232"/>
      <c r="B480" s="333"/>
    </row>
    <row r="481" spans="1:2" ht="15.5" x14ac:dyDescent="0.35">
      <c r="A481" s="232"/>
      <c r="B481" s="333"/>
    </row>
    <row r="482" spans="1:2" ht="15.5" x14ac:dyDescent="0.35">
      <c r="A482" s="232"/>
      <c r="B482" s="333"/>
    </row>
    <row r="483" spans="1:2" ht="15.5" x14ac:dyDescent="0.35">
      <c r="A483" s="232"/>
      <c r="B483" s="333"/>
    </row>
    <row r="484" spans="1:2" ht="15.5" x14ac:dyDescent="0.35">
      <c r="A484" s="232"/>
      <c r="B484" s="333"/>
    </row>
    <row r="485" spans="1:2" ht="15.5" x14ac:dyDescent="0.35">
      <c r="A485" s="232"/>
      <c r="B485" s="333"/>
    </row>
    <row r="486" spans="1:2" ht="15.5" x14ac:dyDescent="0.35">
      <c r="A486" s="232"/>
      <c r="B486" s="333"/>
    </row>
    <row r="487" spans="1:2" ht="15.5" x14ac:dyDescent="0.35">
      <c r="A487" s="232"/>
      <c r="B487" s="333"/>
    </row>
    <row r="488" spans="1:2" ht="15.5" x14ac:dyDescent="0.35">
      <c r="A488" s="232"/>
      <c r="B488" s="333"/>
    </row>
    <row r="489" spans="1:2" ht="15.5" x14ac:dyDescent="0.35">
      <c r="A489" s="232"/>
      <c r="B489" s="333"/>
    </row>
    <row r="490" spans="1:2" ht="15.5" x14ac:dyDescent="0.35">
      <c r="A490" s="232"/>
      <c r="B490" s="333"/>
    </row>
    <row r="491" spans="1:2" ht="15.5" x14ac:dyDescent="0.35">
      <c r="A491" s="232"/>
      <c r="B491" s="333"/>
    </row>
    <row r="492" spans="1:2" ht="15.5" x14ac:dyDescent="0.35">
      <c r="A492" s="232"/>
      <c r="B492" s="333"/>
    </row>
    <row r="493" spans="1:2" ht="15.5" x14ac:dyDescent="0.35">
      <c r="A493" s="232"/>
      <c r="B493" s="333"/>
    </row>
    <row r="494" spans="1:2" ht="15.5" x14ac:dyDescent="0.35">
      <c r="A494" s="232"/>
      <c r="B494" s="333"/>
    </row>
    <row r="495" spans="1:2" ht="15.5" x14ac:dyDescent="0.35">
      <c r="A495" s="232"/>
      <c r="B495" s="333"/>
    </row>
    <row r="496" spans="1:2" ht="15.5" x14ac:dyDescent="0.35">
      <c r="A496" s="232"/>
      <c r="B496" s="333"/>
    </row>
    <row r="497" spans="1:2" ht="15.5" x14ac:dyDescent="0.35">
      <c r="A497" s="232"/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19" activePane="bottomLeft" state="frozen"/>
      <selection pane="bottomLeft" activeCell="B331" sqref="B331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8" t="s">
        <v>1017</v>
      </c>
      <c r="B1" s="399"/>
      <c r="C1" s="399"/>
      <c r="D1" s="399"/>
      <c r="E1" s="399"/>
      <c r="F1" s="399"/>
      <c r="G1" s="399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>
        <v>3385</v>
      </c>
    </row>
    <row r="331" spans="1:2" x14ac:dyDescent="0.35">
      <c r="A331" s="307">
        <v>43433</v>
      </c>
      <c r="B331" s="310"/>
    </row>
    <row r="332" spans="1:2" x14ac:dyDescent="0.35">
      <c r="A332" s="307"/>
      <c r="B332" s="310"/>
    </row>
    <row r="333" spans="1:2" x14ac:dyDescent="0.35">
      <c r="A333" s="307"/>
      <c r="B333" s="310"/>
    </row>
    <row r="334" spans="1:2" x14ac:dyDescent="0.35">
      <c r="A334" s="307"/>
      <c r="B334" s="310"/>
    </row>
    <row r="335" spans="1:2" x14ac:dyDescent="0.35">
      <c r="A335" s="307"/>
      <c r="B335" s="310"/>
    </row>
    <row r="336" spans="1:2" x14ac:dyDescent="0.35">
      <c r="A336" s="307"/>
      <c r="B336" s="310"/>
    </row>
    <row r="337" spans="1:2" x14ac:dyDescent="0.35">
      <c r="A337" s="307"/>
      <c r="B337" s="310"/>
    </row>
    <row r="338" spans="1:2" x14ac:dyDescent="0.35">
      <c r="A338" s="307"/>
      <c r="B338" s="310"/>
    </row>
    <row r="339" spans="1:2" x14ac:dyDescent="0.35">
      <c r="A339" s="307"/>
      <c r="B339" s="310"/>
    </row>
    <row r="340" spans="1:2" x14ac:dyDescent="0.35">
      <c r="A340" s="307"/>
      <c r="B340" s="310"/>
    </row>
    <row r="341" spans="1:2" x14ac:dyDescent="0.35">
      <c r="A341" s="307"/>
      <c r="B341" s="310"/>
    </row>
    <row r="342" spans="1:2" x14ac:dyDescent="0.35">
      <c r="A342" s="307"/>
      <c r="B342" s="310"/>
    </row>
    <row r="343" spans="1:2" x14ac:dyDescent="0.35">
      <c r="A343" s="307"/>
      <c r="B343" s="310"/>
    </row>
    <row r="344" spans="1:2" x14ac:dyDescent="0.35">
      <c r="A344" s="307"/>
      <c r="B344" s="310"/>
    </row>
    <row r="345" spans="1:2" x14ac:dyDescent="0.35">
      <c r="A345" s="307"/>
      <c r="B345" s="310"/>
    </row>
    <row r="346" spans="1:2" x14ac:dyDescent="0.35">
      <c r="A346" s="307"/>
      <c r="B346" s="310"/>
    </row>
    <row r="347" spans="1:2" x14ac:dyDescent="0.35">
      <c r="A347" s="307"/>
      <c r="B347" s="310"/>
    </row>
    <row r="348" spans="1:2" x14ac:dyDescent="0.35">
      <c r="A348" s="307"/>
      <c r="B348" s="310"/>
    </row>
    <row r="349" spans="1:2" x14ac:dyDescent="0.35">
      <c r="A349" s="307"/>
      <c r="B349" s="310"/>
    </row>
    <row r="350" spans="1:2" x14ac:dyDescent="0.35">
      <c r="A350" s="307"/>
      <c r="B350" s="310"/>
    </row>
    <row r="351" spans="1:2" x14ac:dyDescent="0.35">
      <c r="A351" s="307"/>
      <c r="B351" s="310"/>
    </row>
    <row r="352" spans="1:2" x14ac:dyDescent="0.35">
      <c r="A352" s="307"/>
      <c r="B352" s="310"/>
    </row>
    <row r="353" spans="1:2" x14ac:dyDescent="0.35">
      <c r="A353" s="307"/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zoomScaleNormal="100" workbookViewId="0">
      <pane ySplit="4" topLeftCell="A1195" activePane="bottomLeft" state="frozen"/>
      <selection pane="bottomLeft" activeCell="E1208" sqref="E1208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8" t="s">
        <v>749</v>
      </c>
      <c r="B1" s="388"/>
      <c r="C1" s="388"/>
      <c r="D1" s="388"/>
      <c r="E1" s="388"/>
      <c r="F1" s="388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89" t="s">
        <v>750</v>
      </c>
      <c r="C3" s="390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6169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09" si="33">+IF(F1188=0,"",C1188/F1188)</f>
        <v>7047.9524779751482</v>
      </c>
      <c r="C1188" s="267">
        <v>49120</v>
      </c>
      <c r="D1188" s="47">
        <f t="shared" ref="D1188:D1209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35">
      <c r="A1208" s="225">
        <v>43433</v>
      </c>
      <c r="B1208" s="47" t="str">
        <f t="shared" si="33"/>
        <v/>
      </c>
      <c r="C1208" s="267"/>
      <c r="D1208" s="47" t="e">
        <f t="shared" si="34"/>
        <v>#VALUE!</v>
      </c>
      <c r="E1208" s="267"/>
      <c r="F1208" s="170">
        <f>USD_CNY!B994</f>
        <v>0</v>
      </c>
      <c r="G1208" s="162">
        <f t="shared" si="44"/>
        <v>-49100</v>
      </c>
    </row>
    <row r="1209" spans="1:7" x14ac:dyDescent="0.35">
      <c r="A1209" s="225">
        <v>43434</v>
      </c>
      <c r="B1209" s="47" t="str">
        <f t="shared" si="33"/>
        <v/>
      </c>
      <c r="C1209" s="267"/>
      <c r="D1209" s="47" t="e">
        <f t="shared" si="34"/>
        <v>#VALUE!</v>
      </c>
      <c r="E1209" s="267"/>
      <c r="F1209" s="170">
        <f>USD_CNY!B995</f>
        <v>0</v>
      </c>
      <c r="G1209" s="162">
        <f t="shared" si="44"/>
        <v>0</v>
      </c>
    </row>
    <row r="1210" spans="1:7" x14ac:dyDescent="0.35">
      <c r="A1210" s="46"/>
      <c r="B1210" s="47"/>
      <c r="C1210" s="267"/>
      <c r="D1210" s="47"/>
      <c r="E1210" s="267"/>
      <c r="F1210" s="47"/>
    </row>
    <row r="1211" spans="1:7" x14ac:dyDescent="0.35">
      <c r="A1211" s="46"/>
      <c r="B1211" s="47"/>
      <c r="C1211" s="267"/>
      <c r="D1211" s="47"/>
      <c r="E1211" s="267"/>
      <c r="F1211" s="47"/>
    </row>
    <row r="1212" spans="1:7" x14ac:dyDescent="0.35">
      <c r="A1212" s="46"/>
      <c r="B1212" s="47"/>
      <c r="C1212" s="267"/>
      <c r="D1212" s="47"/>
      <c r="E1212" s="267"/>
      <c r="F1212" s="47"/>
    </row>
    <row r="1213" spans="1:7" x14ac:dyDescent="0.35">
      <c r="A1213" s="46"/>
      <c r="B1213" s="47"/>
      <c r="C1213" s="267"/>
      <c r="D1213" s="47"/>
      <c r="E1213" s="267"/>
      <c r="F1213" s="47"/>
    </row>
    <row r="1214" spans="1:7" x14ac:dyDescent="0.35">
      <c r="A1214" s="46"/>
      <c r="B1214" s="47"/>
      <c r="C1214" s="267"/>
      <c r="D1214" s="47"/>
      <c r="E1214" s="267"/>
      <c r="F1214" s="47"/>
    </row>
    <row r="1215" spans="1:7" x14ac:dyDescent="0.35">
      <c r="A1215" s="46"/>
      <c r="B1215" s="47"/>
      <c r="C1215" s="267"/>
      <c r="D1215" s="47"/>
      <c r="E1215" s="267"/>
      <c r="F1215" s="47"/>
    </row>
    <row r="1216" spans="1:7" x14ac:dyDescent="0.35">
      <c r="A1216" s="46"/>
      <c r="B1216" s="47"/>
      <c r="C1216" s="267"/>
      <c r="D1216" s="47"/>
      <c r="E1216" s="267"/>
      <c r="F1216" s="47"/>
    </row>
    <row r="1217" spans="1:6" x14ac:dyDescent="0.35">
      <c r="A1217" s="46"/>
      <c r="B1217" s="47"/>
      <c r="C1217" s="267"/>
      <c r="D1217" s="47"/>
      <c r="E1217" s="267"/>
      <c r="F1217" s="47"/>
    </row>
    <row r="1218" spans="1:6" x14ac:dyDescent="0.35">
      <c r="A1218" s="46"/>
      <c r="B1218" s="47"/>
      <c r="C1218" s="267"/>
      <c r="D1218" s="47"/>
      <c r="E1218" s="267"/>
      <c r="F1218" s="47"/>
    </row>
    <row r="1219" spans="1:6" x14ac:dyDescent="0.35">
      <c r="A1219" s="46"/>
      <c r="B1219" s="47"/>
      <c r="C1219" s="267"/>
      <c r="D1219" s="47"/>
      <c r="E1219" s="267"/>
      <c r="F1219" s="47"/>
    </row>
    <row r="1220" spans="1:6" x14ac:dyDescent="0.35">
      <c r="A1220" s="46"/>
      <c r="B1220" s="47"/>
      <c r="C1220" s="267"/>
      <c r="D1220" s="47"/>
      <c r="E1220" s="267"/>
      <c r="F1220" s="47"/>
    </row>
    <row r="1221" spans="1:6" x14ac:dyDescent="0.35">
      <c r="A1221" s="46"/>
      <c r="B1221" s="47"/>
      <c r="C1221" s="267"/>
      <c r="D1221" s="47"/>
      <c r="E1221" s="267"/>
      <c r="F1221" s="47"/>
    </row>
    <row r="1222" spans="1:6" x14ac:dyDescent="0.35">
      <c r="A1222" s="46"/>
      <c r="B1222" s="47"/>
      <c r="C1222" s="267"/>
      <c r="D1222" s="47"/>
      <c r="E1222" s="267"/>
      <c r="F1222" s="47"/>
    </row>
    <row r="1223" spans="1:6" x14ac:dyDescent="0.35">
      <c r="A1223" s="46"/>
      <c r="B1223" s="47"/>
      <c r="C1223" s="267"/>
      <c r="D1223" s="47"/>
      <c r="E1223" s="267"/>
      <c r="F1223" s="47"/>
    </row>
    <row r="1224" spans="1:6" x14ac:dyDescent="0.35">
      <c r="A1224" s="46"/>
      <c r="B1224" s="47"/>
      <c r="C1224" s="267"/>
      <c r="D1224" s="47"/>
      <c r="E1224" s="267"/>
      <c r="F1224" s="47"/>
    </row>
    <row r="1225" spans="1:6" x14ac:dyDescent="0.35">
      <c r="A1225" s="46"/>
      <c r="B1225" s="47"/>
      <c r="C1225" s="267"/>
      <c r="D1225" s="47"/>
      <c r="E1225" s="267"/>
      <c r="F1225" s="47"/>
    </row>
    <row r="1226" spans="1:6" x14ac:dyDescent="0.35">
      <c r="A1226" s="46"/>
      <c r="B1226" s="47"/>
      <c r="C1226" s="267"/>
      <c r="D1226" s="47"/>
      <c r="E1226" s="267"/>
      <c r="F1226" s="47"/>
    </row>
    <row r="1227" spans="1:6" x14ac:dyDescent="0.35">
      <c r="A1227" s="46"/>
      <c r="B1227" s="47"/>
      <c r="C1227" s="267"/>
      <c r="D1227" s="47"/>
      <c r="E1227" s="267"/>
      <c r="F1227" s="47"/>
    </row>
    <row r="1228" spans="1:6" x14ac:dyDescent="0.35">
      <c r="A1228" s="46"/>
      <c r="B1228" s="47"/>
      <c r="C1228" s="267"/>
      <c r="D1228" s="47"/>
      <c r="E1228" s="267"/>
      <c r="F1228" s="47"/>
    </row>
    <row r="1229" spans="1:6" x14ac:dyDescent="0.35">
      <c r="A1229" s="46"/>
      <c r="B1229" s="47"/>
      <c r="C1229" s="267"/>
      <c r="D1229" s="47"/>
      <c r="E1229" s="267"/>
      <c r="F1229" s="47"/>
    </row>
    <row r="1230" spans="1:6" x14ac:dyDescent="0.35">
      <c r="A1230" s="46"/>
      <c r="B1230" s="47"/>
      <c r="C1230" s="267"/>
      <c r="D1230" s="47"/>
      <c r="E1230" s="267"/>
      <c r="F1230" s="47"/>
    </row>
    <row r="1231" spans="1:6" x14ac:dyDescent="0.35">
      <c r="A1231" s="46"/>
      <c r="B1231" s="47"/>
      <c r="C1231" s="267"/>
      <c r="D1231" s="47"/>
      <c r="E1231" s="267"/>
      <c r="F1231" s="47"/>
    </row>
    <row r="1232" spans="1:6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195" activePane="bottomLeft" state="frozen"/>
      <selection pane="bottomLeft" activeCell="E1206" sqref="E1206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1" t="s">
        <v>749</v>
      </c>
      <c r="B1" s="391"/>
      <c r="C1" s="391"/>
      <c r="D1" s="391"/>
      <c r="E1" s="391"/>
      <c r="F1" s="391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89" t="s">
        <v>659</v>
      </c>
      <c r="C3" s="390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 x14ac:dyDescent="0.35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07" si="37">+IF(F1203=0,"",C1203/F1203)</f>
        <v>2683.427583474408</v>
      </c>
      <c r="C1203" s="47">
        <v>18625</v>
      </c>
      <c r="D1203" s="47">
        <f t="shared" ref="D1203:D1207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35">
      <c r="A1206" s="225">
        <v>43433</v>
      </c>
      <c r="B1206" s="47" t="str">
        <f t="shared" si="37"/>
        <v/>
      </c>
      <c r="C1206" s="47"/>
      <c r="D1206" s="47" t="e">
        <f t="shared" si="38"/>
        <v>#VALUE!</v>
      </c>
      <c r="E1206" s="47"/>
      <c r="F1206" s="170">
        <f>USD_CNY!B994</f>
        <v>0</v>
      </c>
      <c r="G1206" s="162">
        <f t="shared" si="40"/>
        <v>-18575</v>
      </c>
    </row>
    <row r="1207" spans="1:7" x14ac:dyDescent="0.35">
      <c r="A1207" s="225">
        <v>43434</v>
      </c>
      <c r="B1207" s="47" t="str">
        <f t="shared" si="37"/>
        <v/>
      </c>
      <c r="C1207" s="47"/>
      <c r="D1207" s="47" t="e">
        <f t="shared" si="38"/>
        <v>#VALUE!</v>
      </c>
      <c r="E1207" s="47"/>
      <c r="F1207" s="170">
        <f>USD_CNY!B995</f>
        <v>0</v>
      </c>
      <c r="G1207" s="162">
        <f t="shared" si="40"/>
        <v>0</v>
      </c>
    </row>
    <row r="1208" spans="1:7" x14ac:dyDescent="0.35">
      <c r="A1208" s="201"/>
      <c r="B1208" s="47"/>
      <c r="C1208" s="47"/>
      <c r="D1208" s="47"/>
      <c r="E1208" s="47"/>
      <c r="F1208" s="62"/>
    </row>
    <row r="1209" spans="1:7" x14ac:dyDescent="0.35">
      <c r="A1209" s="201"/>
      <c r="B1209" s="47"/>
      <c r="C1209" s="47"/>
      <c r="D1209" s="47"/>
      <c r="E1209" s="47"/>
      <c r="F1209" s="62"/>
    </row>
    <row r="1210" spans="1:7" x14ac:dyDescent="0.35">
      <c r="A1210" s="201"/>
      <c r="B1210" s="47"/>
      <c r="C1210" s="47"/>
      <c r="D1210" s="47"/>
      <c r="E1210" s="47"/>
      <c r="F1210" s="62"/>
    </row>
    <row r="1211" spans="1:7" x14ac:dyDescent="0.35">
      <c r="A1211" s="201"/>
      <c r="B1211" s="47"/>
      <c r="C1211" s="47"/>
      <c r="D1211" s="47"/>
      <c r="E1211" s="47"/>
      <c r="F1211" s="62"/>
    </row>
    <row r="1212" spans="1:7" x14ac:dyDescent="0.35">
      <c r="A1212" s="201"/>
      <c r="B1212" s="47"/>
      <c r="C1212" s="47"/>
      <c r="D1212" s="47"/>
      <c r="E1212" s="47"/>
      <c r="F1212" s="62"/>
    </row>
    <row r="1213" spans="1:7" x14ac:dyDescent="0.35">
      <c r="A1213" s="201"/>
      <c r="B1213" s="47"/>
      <c r="C1213" s="47"/>
      <c r="D1213" s="47"/>
      <c r="E1213" s="47"/>
      <c r="F1213" s="62"/>
    </row>
    <row r="1214" spans="1:7" x14ac:dyDescent="0.35">
      <c r="A1214" s="201"/>
      <c r="B1214" s="47"/>
      <c r="C1214" s="47"/>
      <c r="D1214" s="47"/>
      <c r="E1214" s="47"/>
      <c r="F1214" s="62"/>
    </row>
    <row r="1215" spans="1:7" x14ac:dyDescent="0.35">
      <c r="A1215" s="201"/>
      <c r="B1215" s="47"/>
      <c r="C1215" s="47"/>
      <c r="D1215" s="47"/>
      <c r="E1215" s="47"/>
      <c r="F1215" s="62"/>
    </row>
    <row r="1216" spans="1:7" x14ac:dyDescent="0.35">
      <c r="A1216" s="201"/>
      <c r="B1216" s="47"/>
      <c r="C1216" s="47"/>
      <c r="D1216" s="47"/>
      <c r="E1216" s="47"/>
      <c r="F1216" s="62"/>
    </row>
    <row r="1217" spans="1:6" x14ac:dyDescent="0.35">
      <c r="A1217" s="201"/>
      <c r="B1217" s="47"/>
      <c r="C1217" s="47"/>
      <c r="D1217" s="47"/>
      <c r="E1217" s="47"/>
      <c r="F1217" s="62"/>
    </row>
    <row r="1218" spans="1:6" x14ac:dyDescent="0.35">
      <c r="A1218" s="201"/>
      <c r="B1218" s="47"/>
      <c r="C1218" s="47"/>
      <c r="D1218" s="47"/>
      <c r="E1218" s="47"/>
      <c r="F1218" s="62"/>
    </row>
    <row r="1219" spans="1:6" x14ac:dyDescent="0.35">
      <c r="A1219" s="201"/>
      <c r="B1219" s="47"/>
      <c r="C1219" s="47"/>
      <c r="D1219" s="47"/>
      <c r="E1219" s="47"/>
      <c r="F1219" s="62"/>
    </row>
    <row r="1220" spans="1:6" x14ac:dyDescent="0.35">
      <c r="A1220" s="201"/>
      <c r="B1220" s="47"/>
      <c r="C1220" s="47"/>
      <c r="D1220" s="47"/>
      <c r="E1220" s="47"/>
      <c r="F1220" s="62"/>
    </row>
    <row r="1221" spans="1:6" x14ac:dyDescent="0.35">
      <c r="A1221" s="201"/>
      <c r="B1221" s="47"/>
      <c r="C1221" s="47"/>
      <c r="D1221" s="47"/>
      <c r="E1221" s="47"/>
      <c r="F1221" s="62"/>
    </row>
    <row r="1222" spans="1:6" x14ac:dyDescent="0.35">
      <c r="A1222" s="201"/>
      <c r="B1222" s="47"/>
      <c r="C1222" s="47"/>
      <c r="D1222" s="47"/>
      <c r="E1222" s="47"/>
      <c r="F1222" s="62"/>
    </row>
    <row r="1223" spans="1:6" x14ac:dyDescent="0.35">
      <c r="A1223" s="201"/>
      <c r="B1223" s="47"/>
      <c r="C1223" s="47"/>
      <c r="D1223" s="47"/>
      <c r="E1223" s="47"/>
      <c r="F1223" s="62"/>
    </row>
    <row r="1224" spans="1:6" x14ac:dyDescent="0.35">
      <c r="A1224" s="201"/>
      <c r="B1224" s="47"/>
      <c r="C1224" s="47"/>
      <c r="D1224" s="47"/>
      <c r="E1224" s="47"/>
      <c r="F1224" s="62"/>
    </row>
    <row r="1225" spans="1:6" x14ac:dyDescent="0.35">
      <c r="A1225" s="201"/>
      <c r="B1225" s="47"/>
      <c r="C1225" s="47"/>
      <c r="D1225" s="47"/>
      <c r="E1225" s="47"/>
      <c r="F1225" s="62"/>
    </row>
    <row r="1226" spans="1:6" x14ac:dyDescent="0.35">
      <c r="A1226" s="201"/>
      <c r="B1226" s="47"/>
      <c r="C1226" s="47"/>
      <c r="D1226" s="47"/>
      <c r="E1226" s="47"/>
      <c r="F1226" s="62"/>
    </row>
    <row r="1227" spans="1:6" x14ac:dyDescent="0.35">
      <c r="A1227" s="201"/>
      <c r="B1227" s="47"/>
      <c r="C1227" s="47"/>
      <c r="D1227" s="47"/>
      <c r="E1227" s="47"/>
      <c r="F1227" s="62"/>
    </row>
    <row r="1228" spans="1:6" x14ac:dyDescent="0.35">
      <c r="A1228" s="201"/>
      <c r="B1228" s="47"/>
      <c r="C1228" s="47"/>
      <c r="D1228" s="47"/>
      <c r="E1228" s="47"/>
      <c r="F1228" s="62"/>
    </row>
    <row r="1229" spans="1:6" x14ac:dyDescent="0.35">
      <c r="A1229" s="201"/>
      <c r="B1229" s="47"/>
      <c r="C1229" s="47"/>
      <c r="D1229" s="47"/>
      <c r="E1229" s="47"/>
      <c r="F1229" s="62"/>
    </row>
    <row r="1230" spans="1:6" x14ac:dyDescent="0.35">
      <c r="A1230" s="201"/>
      <c r="B1230" s="47"/>
      <c r="C1230" s="47"/>
      <c r="D1230" s="47"/>
      <c r="E1230" s="47"/>
      <c r="F1230" s="62"/>
    </row>
    <row r="1231" spans="1:6" x14ac:dyDescent="0.35">
      <c r="A1231" s="201"/>
      <c r="B1231" s="47"/>
      <c r="C1231" s="47"/>
      <c r="D1231" s="47"/>
      <c r="E1231" s="47"/>
      <c r="F1231" s="62"/>
    </row>
    <row r="1232" spans="1:6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196" activePane="bottomLeft" state="frozen"/>
      <selection pane="bottomLeft" activeCell="E1207" sqref="E1207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2" t="s">
        <v>749</v>
      </c>
      <c r="B1" s="392"/>
      <c r="C1" s="392"/>
      <c r="D1" s="392"/>
      <c r="E1" s="392"/>
      <c r="F1" s="392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3" t="s">
        <v>752</v>
      </c>
      <c r="C3" s="394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06" si="40">+IF(F1204=0,"",C1204/F1204)</f>
        <v>502.68342758347438</v>
      </c>
      <c r="C1204" s="257">
        <v>3489</v>
      </c>
      <c r="D1204" s="20">
        <f t="shared" ref="D1204:D1206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35">
      <c r="A1207" s="225">
        <v>43433</v>
      </c>
      <c r="B1207" s="20"/>
      <c r="C1207" s="257"/>
      <c r="D1207" s="20"/>
      <c r="E1207" s="20"/>
      <c r="F1207" s="170">
        <f>USD_CNY!B994</f>
        <v>0</v>
      </c>
      <c r="G1207" s="184">
        <f t="shared" si="42"/>
        <v>-3464</v>
      </c>
    </row>
    <row r="1208" spans="1:7" x14ac:dyDescent="0.35">
      <c r="A1208" s="225">
        <v>43434</v>
      </c>
      <c r="B1208" s="20"/>
      <c r="C1208" s="257"/>
      <c r="D1208" s="20"/>
      <c r="E1208" s="20"/>
      <c r="F1208" s="170">
        <f>USD_CNY!B995</f>
        <v>0</v>
      </c>
      <c r="G1208" s="184">
        <f t="shared" si="42"/>
        <v>0</v>
      </c>
    </row>
    <row r="1209" spans="1:7" x14ac:dyDescent="0.35">
      <c r="A1209" s="224"/>
      <c r="B1209" s="20"/>
      <c r="C1209" s="257"/>
      <c r="D1209" s="20"/>
      <c r="E1209" s="20"/>
      <c r="F1209" s="58"/>
    </row>
    <row r="1210" spans="1:7" x14ac:dyDescent="0.35">
      <c r="A1210" s="224"/>
      <c r="B1210" s="20"/>
      <c r="C1210" s="257"/>
      <c r="D1210" s="20"/>
      <c r="E1210" s="20"/>
      <c r="F1210" s="58"/>
    </row>
    <row r="1211" spans="1:7" x14ac:dyDescent="0.35">
      <c r="A1211" s="224"/>
      <c r="B1211" s="20"/>
      <c r="C1211" s="257"/>
      <c r="D1211" s="20"/>
      <c r="E1211" s="20"/>
      <c r="F1211" s="58"/>
    </row>
    <row r="1212" spans="1:7" x14ac:dyDescent="0.35">
      <c r="A1212" s="224"/>
      <c r="B1212" s="20"/>
      <c r="C1212" s="257"/>
      <c r="D1212" s="20"/>
      <c r="E1212" s="20"/>
      <c r="F1212" s="58"/>
    </row>
    <row r="1213" spans="1:7" x14ac:dyDescent="0.35">
      <c r="A1213" s="224"/>
      <c r="B1213" s="20"/>
      <c r="C1213" s="257"/>
      <c r="D1213" s="20"/>
      <c r="E1213" s="20"/>
      <c r="F1213" s="58"/>
    </row>
    <row r="1214" spans="1:7" x14ac:dyDescent="0.35">
      <c r="A1214" s="224"/>
      <c r="B1214" s="20"/>
      <c r="C1214" s="257"/>
      <c r="D1214" s="20"/>
      <c r="E1214" s="20"/>
      <c r="F1214" s="58"/>
    </row>
    <row r="1215" spans="1:7" x14ac:dyDescent="0.35">
      <c r="A1215" s="224"/>
      <c r="B1215" s="20"/>
      <c r="C1215" s="257"/>
      <c r="D1215" s="20"/>
      <c r="E1215" s="20"/>
      <c r="F1215" s="58"/>
    </row>
    <row r="1216" spans="1:7" x14ac:dyDescent="0.35">
      <c r="A1216" s="224"/>
      <c r="B1216" s="20"/>
      <c r="C1216" s="257"/>
      <c r="D1216" s="20"/>
      <c r="E1216" s="20"/>
      <c r="F1216" s="58"/>
    </row>
    <row r="1217" spans="1:6" x14ac:dyDescent="0.35">
      <c r="A1217" s="224"/>
      <c r="B1217" s="20"/>
      <c r="C1217" s="257"/>
      <c r="D1217" s="20"/>
      <c r="E1217" s="20"/>
      <c r="F1217" s="58"/>
    </row>
    <row r="1218" spans="1:6" x14ac:dyDescent="0.35">
      <c r="A1218" s="224"/>
      <c r="B1218" s="20"/>
      <c r="C1218" s="257"/>
      <c r="D1218" s="20"/>
      <c r="E1218" s="20"/>
      <c r="F1218" s="58"/>
    </row>
    <row r="1219" spans="1:6" x14ac:dyDescent="0.35">
      <c r="A1219" s="224"/>
      <c r="B1219" s="20"/>
      <c r="C1219" s="257"/>
      <c r="D1219" s="20"/>
      <c r="E1219" s="20"/>
      <c r="F1219" s="58"/>
    </row>
    <row r="1220" spans="1:6" x14ac:dyDescent="0.35">
      <c r="A1220" s="224"/>
      <c r="B1220" s="20"/>
      <c r="C1220" s="257"/>
      <c r="D1220" s="20"/>
      <c r="E1220" s="20"/>
      <c r="F1220" s="58"/>
    </row>
    <row r="1221" spans="1:6" x14ac:dyDescent="0.35">
      <c r="A1221" s="224"/>
      <c r="B1221" s="20"/>
      <c r="C1221" s="257"/>
      <c r="D1221" s="20"/>
      <c r="E1221" s="20"/>
      <c r="F1221" s="58"/>
    </row>
    <row r="1222" spans="1:6" x14ac:dyDescent="0.35">
      <c r="A1222" s="224"/>
      <c r="B1222" s="20"/>
      <c r="C1222" s="257"/>
      <c r="D1222" s="20"/>
      <c r="E1222" s="20"/>
      <c r="F1222" s="58"/>
    </row>
    <row r="1223" spans="1:6" x14ac:dyDescent="0.35">
      <c r="A1223" s="224"/>
      <c r="B1223" s="20"/>
      <c r="C1223" s="257"/>
      <c r="D1223" s="20"/>
      <c r="E1223" s="20"/>
      <c r="F1223" s="58"/>
    </row>
    <row r="1224" spans="1:6" x14ac:dyDescent="0.35">
      <c r="A1224" s="224"/>
      <c r="B1224" s="20"/>
      <c r="C1224" s="257"/>
      <c r="D1224" s="20"/>
      <c r="E1224" s="20"/>
      <c r="F1224" s="58"/>
    </row>
    <row r="1225" spans="1:6" x14ac:dyDescent="0.35">
      <c r="A1225" s="224"/>
      <c r="B1225" s="20"/>
      <c r="C1225" s="257"/>
      <c r="D1225" s="20"/>
      <c r="E1225" s="20"/>
      <c r="F1225" s="58"/>
    </row>
    <row r="1226" spans="1:6" x14ac:dyDescent="0.35">
      <c r="A1226" s="224"/>
      <c r="B1226" s="20"/>
      <c r="C1226" s="257"/>
      <c r="D1226" s="20"/>
      <c r="E1226" s="20"/>
      <c r="F1226" s="58"/>
    </row>
    <row r="1227" spans="1:6" x14ac:dyDescent="0.35">
      <c r="A1227" s="224"/>
      <c r="B1227" s="20"/>
      <c r="C1227" s="257"/>
      <c r="D1227" s="20"/>
      <c r="E1227" s="20"/>
      <c r="F1227" s="58"/>
    </row>
    <row r="1228" spans="1:6" x14ac:dyDescent="0.35">
      <c r="A1228" s="224"/>
      <c r="B1228" s="20"/>
      <c r="C1228" s="257"/>
      <c r="D1228" s="20"/>
      <c r="E1228" s="20"/>
      <c r="F1228" s="58"/>
    </row>
    <row r="1229" spans="1:6" x14ac:dyDescent="0.35">
      <c r="A1229" s="224"/>
      <c r="B1229" s="20"/>
      <c r="C1229" s="257"/>
      <c r="D1229" s="20"/>
      <c r="E1229" s="20"/>
      <c r="F1229" s="58"/>
    </row>
    <row r="1230" spans="1:6" x14ac:dyDescent="0.35">
      <c r="A1230" s="224"/>
      <c r="B1230" s="20"/>
      <c r="C1230" s="257"/>
      <c r="D1230" s="20"/>
      <c r="E1230" s="20"/>
      <c r="F1230" s="58"/>
    </row>
    <row r="1231" spans="1:6" x14ac:dyDescent="0.35">
      <c r="A1231" s="224"/>
      <c r="B1231" s="20"/>
      <c r="C1231" s="257"/>
      <c r="D1231" s="20"/>
      <c r="E1231" s="20"/>
      <c r="F1231" s="58"/>
    </row>
    <row r="1232" spans="1:6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zoomScale="85" zoomScaleNormal="85" workbookViewId="0">
      <pane ySplit="4" topLeftCell="A1193" activePane="bottomLeft" state="frozen"/>
      <selection pane="bottomLeft" activeCell="E1204" sqref="E1204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5" t="s">
        <v>749</v>
      </c>
      <c r="B1" s="395"/>
      <c r="C1" s="395"/>
      <c r="D1" s="395"/>
      <c r="E1" s="395"/>
      <c r="F1" s="395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2547.9320494067638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3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>+B1202/1.17</f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8">+C1202-C1201</f>
        <v>-460</v>
      </c>
    </row>
    <row r="1203" spans="1:7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>+B1203/1.17</f>
        <v>2547.9320494067638</v>
      </c>
      <c r="E1203" s="257">
        <v>2506</v>
      </c>
      <c r="F1203" s="170">
        <f>USD_CNY!B993</f>
        <v>6.9504999999999999</v>
      </c>
      <c r="G1203" s="184">
        <f t="shared" si="38"/>
        <v>-150</v>
      </c>
    </row>
    <row r="1204" spans="1:7" x14ac:dyDescent="0.35">
      <c r="A1204" s="225">
        <v>43433</v>
      </c>
      <c r="B1204" s="20"/>
      <c r="C1204" s="257"/>
      <c r="D1204" s="20"/>
      <c r="E1204" s="257"/>
      <c r="F1204" s="170">
        <f>USD_CNY!B994</f>
        <v>0</v>
      </c>
      <c r="G1204" s="184">
        <f t="shared" si="38"/>
        <v>-20720</v>
      </c>
    </row>
    <row r="1205" spans="1:7" x14ac:dyDescent="0.35">
      <c r="A1205" s="225"/>
      <c r="B1205" s="20"/>
      <c r="C1205" s="257"/>
      <c r="D1205" s="20"/>
      <c r="E1205" s="257"/>
      <c r="F1205" s="170"/>
    </row>
    <row r="1206" spans="1:7" x14ac:dyDescent="0.35">
      <c r="A1206" s="225"/>
      <c r="B1206" s="20"/>
      <c r="C1206" s="257"/>
      <c r="D1206" s="20"/>
      <c r="E1206" s="257"/>
      <c r="F1206" s="170"/>
    </row>
    <row r="1207" spans="1:7" x14ac:dyDescent="0.35">
      <c r="A1207" s="225"/>
      <c r="B1207" s="20"/>
      <c r="C1207" s="257"/>
      <c r="D1207" s="20"/>
      <c r="E1207" s="257"/>
      <c r="F1207" s="170"/>
    </row>
    <row r="1208" spans="1:7" x14ac:dyDescent="0.35">
      <c r="A1208" s="225"/>
      <c r="B1208" s="20"/>
      <c r="C1208" s="257"/>
      <c r="D1208" s="20"/>
      <c r="E1208" s="257"/>
      <c r="F1208" s="170"/>
    </row>
    <row r="1209" spans="1:7" x14ac:dyDescent="0.35">
      <c r="A1209" s="225"/>
      <c r="B1209" s="20"/>
      <c r="C1209" s="257"/>
      <c r="D1209" s="20"/>
      <c r="E1209" s="257"/>
      <c r="F1209" s="170"/>
    </row>
    <row r="1210" spans="1:7" x14ac:dyDescent="0.35">
      <c r="A1210" s="225"/>
      <c r="B1210" s="20"/>
      <c r="C1210" s="257"/>
      <c r="D1210" s="20"/>
      <c r="E1210" s="257"/>
      <c r="F1210" s="170"/>
    </row>
    <row r="1211" spans="1:7" x14ac:dyDescent="0.35">
      <c r="A1211" s="225"/>
      <c r="B1211" s="20"/>
      <c r="C1211" s="257"/>
      <c r="D1211" s="20"/>
      <c r="E1211" s="257"/>
      <c r="F1211" s="170"/>
    </row>
    <row r="1212" spans="1:7" x14ac:dyDescent="0.35">
      <c r="A1212" s="225"/>
      <c r="B1212" s="20"/>
      <c r="C1212" s="257"/>
      <c r="D1212" s="20"/>
      <c r="E1212" s="257"/>
      <c r="F1212" s="170"/>
    </row>
    <row r="1213" spans="1:7" x14ac:dyDescent="0.35">
      <c r="A1213" s="225"/>
      <c r="B1213" s="20"/>
      <c r="C1213" s="257"/>
      <c r="D1213" s="20"/>
      <c r="E1213" s="257"/>
      <c r="F1213" s="170"/>
    </row>
    <row r="1214" spans="1:7" x14ac:dyDescent="0.35">
      <c r="A1214" s="225"/>
      <c r="B1214" s="20"/>
      <c r="C1214" s="257"/>
      <c r="D1214" s="20"/>
      <c r="E1214" s="257"/>
      <c r="F1214" s="170"/>
    </row>
    <row r="1215" spans="1:7" x14ac:dyDescent="0.35">
      <c r="A1215" s="225"/>
      <c r="B1215" s="20"/>
      <c r="C1215" s="257"/>
      <c r="D1215" s="20"/>
      <c r="E1215" s="257"/>
      <c r="F1215" s="170"/>
    </row>
    <row r="1216" spans="1:7" x14ac:dyDescent="0.35">
      <c r="A1216" s="225"/>
      <c r="B1216" s="20"/>
      <c r="C1216" s="257"/>
      <c r="D1216" s="20"/>
      <c r="E1216" s="257"/>
      <c r="F1216" s="170"/>
    </row>
    <row r="1217" spans="1:6" x14ac:dyDescent="0.35">
      <c r="A1217" s="225"/>
      <c r="B1217" s="20"/>
      <c r="C1217" s="257"/>
      <c r="D1217" s="20"/>
      <c r="E1217" s="257"/>
      <c r="F1217" s="170"/>
    </row>
    <row r="1218" spans="1:6" x14ac:dyDescent="0.35">
      <c r="A1218" s="225"/>
      <c r="B1218" s="20"/>
      <c r="C1218" s="257"/>
      <c r="D1218" s="20"/>
      <c r="E1218" s="257"/>
      <c r="F1218" s="170"/>
    </row>
    <row r="1219" spans="1:6" x14ac:dyDescent="0.35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zoomScale="115" zoomScaleNormal="115" workbookViewId="0">
      <pane ySplit="5" topLeftCell="A740" activePane="bottomLeft" state="frozen"/>
      <selection pane="bottomLeft" activeCell="E751" sqref="E751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50" si="28">+IF(F731=0,"",C731/F731)</f>
        <v>14764.542141360806</v>
      </c>
      <c r="C731" s="288">
        <v>102900</v>
      </c>
      <c r="D731" s="110">
        <f t="shared" ref="D731:D750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3">
      <c r="A751" s="350">
        <v>43433</v>
      </c>
      <c r="B751" s="110"/>
      <c r="C751" s="288"/>
      <c r="D751" s="110"/>
      <c r="E751" s="288"/>
      <c r="F751" s="177">
        <f>USD_CNY!B994</f>
        <v>0</v>
      </c>
      <c r="G751" s="106">
        <f t="shared" si="31"/>
        <v>-94550</v>
      </c>
    </row>
    <row r="752" spans="1:7" x14ac:dyDescent="0.3">
      <c r="A752" s="251"/>
      <c r="B752" s="110"/>
      <c r="C752" s="288"/>
      <c r="D752" s="110"/>
      <c r="E752" s="288"/>
      <c r="F752" s="177"/>
    </row>
    <row r="753" spans="1:6" x14ac:dyDescent="0.3">
      <c r="A753" s="253"/>
      <c r="B753" s="117"/>
      <c r="C753" s="289"/>
      <c r="D753" s="117"/>
      <c r="E753" s="289"/>
      <c r="F753" s="178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ref="B22:B60" si="3">+IF(F22=0,"",C22/F22)</f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3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3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3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3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3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3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3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3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3"/>
        <v/>
      </c>
      <c r="C31" s="284"/>
      <c r="D31" s="111">
        <f t="shared" si="2"/>
        <v>0</v>
      </c>
      <c r="E31" s="284"/>
      <c r="F31" s="175"/>
      <c r="G31" s="106">
        <f t="shared" ref="G31:G71" si="4">+C31-C30</f>
        <v>0</v>
      </c>
    </row>
    <row r="32" spans="1:7" x14ac:dyDescent="0.3">
      <c r="A32" s="252"/>
      <c r="B32" s="111" t="str">
        <f t="shared" si="3"/>
        <v/>
      </c>
      <c r="C32" s="284"/>
      <c r="D32" s="111">
        <f t="shared" si="2"/>
        <v>0</v>
      </c>
      <c r="E32" s="284"/>
      <c r="F32" s="175"/>
      <c r="G32" s="106">
        <f t="shared" si="4"/>
        <v>0</v>
      </c>
    </row>
    <row r="33" spans="1:7" x14ac:dyDescent="0.3">
      <c r="A33" s="252"/>
      <c r="B33" s="111" t="str">
        <f t="shared" si="3"/>
        <v/>
      </c>
      <c r="C33" s="284"/>
      <c r="D33" s="111">
        <f t="shared" si="2"/>
        <v>0</v>
      </c>
      <c r="E33" s="284"/>
      <c r="F33" s="175"/>
      <c r="G33" s="106">
        <f t="shared" si="4"/>
        <v>0</v>
      </c>
    </row>
    <row r="34" spans="1:7" x14ac:dyDescent="0.3">
      <c r="A34" s="252"/>
      <c r="B34" s="111" t="str">
        <f t="shared" si="3"/>
        <v/>
      </c>
      <c r="C34" s="284"/>
      <c r="D34" s="111">
        <f t="shared" si="2"/>
        <v>0</v>
      </c>
      <c r="E34" s="284"/>
      <c r="F34" s="175"/>
      <c r="G34" s="106">
        <f t="shared" si="4"/>
        <v>0</v>
      </c>
    </row>
    <row r="35" spans="1:7" x14ac:dyDescent="0.3">
      <c r="A35" s="252"/>
      <c r="B35" s="111" t="str">
        <f t="shared" si="3"/>
        <v/>
      </c>
      <c r="C35" s="284"/>
      <c r="D35" s="111">
        <f t="shared" si="2"/>
        <v>0</v>
      </c>
      <c r="E35" s="284"/>
      <c r="F35" s="175"/>
      <c r="G35" s="106">
        <f t="shared" si="4"/>
        <v>0</v>
      </c>
    </row>
    <row r="36" spans="1:7" x14ac:dyDescent="0.3">
      <c r="A36" s="252"/>
      <c r="B36" s="111" t="str">
        <f t="shared" si="3"/>
        <v/>
      </c>
      <c r="C36" s="284"/>
      <c r="D36" s="111">
        <f t="shared" si="2"/>
        <v>0</v>
      </c>
      <c r="E36" s="284"/>
      <c r="F36" s="175"/>
      <c r="G36" s="106">
        <f t="shared" si="4"/>
        <v>0</v>
      </c>
    </row>
    <row r="37" spans="1:7" x14ac:dyDescent="0.3">
      <c r="A37" s="252"/>
      <c r="B37" s="110" t="str">
        <f t="shared" si="3"/>
        <v/>
      </c>
      <c r="C37" s="288"/>
      <c r="D37" s="111">
        <f t="shared" si="2"/>
        <v>0</v>
      </c>
      <c r="E37" s="288"/>
      <c r="F37" s="175"/>
      <c r="G37" s="106">
        <f t="shared" si="4"/>
        <v>0</v>
      </c>
    </row>
    <row r="38" spans="1:7" x14ac:dyDescent="0.3">
      <c r="A38" s="252"/>
      <c r="B38" s="110" t="str">
        <f t="shared" si="3"/>
        <v/>
      </c>
      <c r="C38" s="288"/>
      <c r="D38" s="111">
        <f t="shared" si="2"/>
        <v>0</v>
      </c>
      <c r="E38" s="288"/>
      <c r="F38" s="175"/>
      <c r="G38" s="106">
        <f t="shared" si="4"/>
        <v>0</v>
      </c>
    </row>
    <row r="39" spans="1:7" x14ac:dyDescent="0.3">
      <c r="A39" s="252"/>
      <c r="B39" s="110" t="str">
        <f t="shared" si="3"/>
        <v/>
      </c>
      <c r="C39" s="288"/>
      <c r="D39" s="111">
        <f t="shared" si="2"/>
        <v>0</v>
      </c>
      <c r="E39" s="288"/>
      <c r="F39" s="175"/>
      <c r="G39" s="106">
        <f t="shared" si="4"/>
        <v>0</v>
      </c>
    </row>
    <row r="40" spans="1:7" x14ac:dyDescent="0.3">
      <c r="A40" s="252"/>
      <c r="B40" s="110" t="str">
        <f t="shared" si="3"/>
        <v/>
      </c>
      <c r="C40" s="288"/>
      <c r="D40" s="111">
        <f t="shared" si="2"/>
        <v>0</v>
      </c>
      <c r="E40" s="288"/>
      <c r="F40" s="175"/>
      <c r="G40" s="106">
        <f t="shared" si="4"/>
        <v>0</v>
      </c>
    </row>
    <row r="41" spans="1:7" x14ac:dyDescent="0.3">
      <c r="A41" s="252"/>
      <c r="B41" s="110" t="str">
        <f t="shared" si="3"/>
        <v/>
      </c>
      <c r="C41" s="288"/>
      <c r="D41" s="111">
        <f t="shared" si="2"/>
        <v>0</v>
      </c>
      <c r="E41" s="288"/>
      <c r="F41" s="175"/>
      <c r="G41" s="106">
        <f t="shared" si="4"/>
        <v>0</v>
      </c>
    </row>
    <row r="42" spans="1:7" x14ac:dyDescent="0.3">
      <c r="A42" s="252"/>
      <c r="B42" s="110" t="str">
        <f t="shared" si="3"/>
        <v/>
      </c>
      <c r="C42" s="288"/>
      <c r="D42" s="111">
        <f t="shared" si="2"/>
        <v>0</v>
      </c>
      <c r="E42" s="288"/>
      <c r="F42" s="175"/>
      <c r="G42" s="106">
        <f t="shared" si="4"/>
        <v>0</v>
      </c>
    </row>
    <row r="43" spans="1:7" x14ac:dyDescent="0.3">
      <c r="A43" s="252"/>
      <c r="B43" s="110" t="str">
        <f t="shared" si="3"/>
        <v/>
      </c>
      <c r="C43" s="288"/>
      <c r="D43" s="111">
        <f t="shared" si="2"/>
        <v>0</v>
      </c>
      <c r="E43" s="288"/>
      <c r="F43" s="175"/>
      <c r="G43" s="106">
        <f t="shared" si="4"/>
        <v>0</v>
      </c>
    </row>
    <row r="44" spans="1:7" x14ac:dyDescent="0.3">
      <c r="A44" s="252"/>
      <c r="B44" s="110" t="str">
        <f t="shared" si="3"/>
        <v/>
      </c>
      <c r="C44" s="288"/>
      <c r="D44" s="111">
        <f t="shared" si="2"/>
        <v>0</v>
      </c>
      <c r="E44" s="288"/>
      <c r="F44" s="175"/>
      <c r="G44" s="106">
        <f t="shared" si="4"/>
        <v>0</v>
      </c>
    </row>
    <row r="45" spans="1:7" x14ac:dyDescent="0.3">
      <c r="A45" s="252"/>
      <c r="B45" s="110" t="str">
        <f t="shared" si="3"/>
        <v/>
      </c>
      <c r="C45" s="288"/>
      <c r="D45" s="111">
        <f t="shared" si="2"/>
        <v>0</v>
      </c>
      <c r="E45" s="288"/>
      <c r="F45" s="175"/>
      <c r="G45" s="106">
        <f t="shared" si="4"/>
        <v>0</v>
      </c>
    </row>
    <row r="46" spans="1:7" x14ac:dyDescent="0.3">
      <c r="A46" s="252"/>
      <c r="B46" s="110" t="str">
        <f t="shared" si="3"/>
        <v/>
      </c>
      <c r="C46" s="288"/>
      <c r="D46" s="111">
        <f t="shared" si="2"/>
        <v>0</v>
      </c>
      <c r="E46" s="288"/>
      <c r="F46" s="175"/>
      <c r="G46" s="106">
        <f t="shared" si="4"/>
        <v>0</v>
      </c>
    </row>
    <row r="47" spans="1:7" x14ac:dyDescent="0.3">
      <c r="A47" s="252"/>
      <c r="B47" s="110" t="str">
        <f t="shared" si="3"/>
        <v/>
      </c>
      <c r="C47" s="288"/>
      <c r="D47" s="111">
        <f t="shared" si="2"/>
        <v>0</v>
      </c>
      <c r="E47" s="288"/>
      <c r="F47" s="175"/>
      <c r="G47" s="106">
        <f t="shared" si="4"/>
        <v>0</v>
      </c>
    </row>
    <row r="48" spans="1:7" x14ac:dyDescent="0.3">
      <c r="A48" s="252"/>
      <c r="B48" s="110" t="str">
        <f t="shared" si="3"/>
        <v/>
      </c>
      <c r="C48" s="288"/>
      <c r="D48" s="111">
        <f t="shared" si="2"/>
        <v>0</v>
      </c>
      <c r="E48" s="288"/>
      <c r="F48" s="175"/>
      <c r="G48" s="106">
        <f t="shared" si="4"/>
        <v>0</v>
      </c>
    </row>
    <row r="49" spans="1:7" x14ac:dyDescent="0.3">
      <c r="A49" s="252"/>
      <c r="B49" s="110" t="str">
        <f t="shared" si="3"/>
        <v/>
      </c>
      <c r="C49" s="288"/>
      <c r="D49" s="111">
        <f t="shared" si="2"/>
        <v>0</v>
      </c>
      <c r="E49" s="288"/>
      <c r="F49" s="175"/>
      <c r="G49" s="106">
        <f t="shared" si="4"/>
        <v>0</v>
      </c>
    </row>
    <row r="50" spans="1:7" x14ac:dyDescent="0.3">
      <c r="A50" s="252"/>
      <c r="B50" s="110" t="str">
        <f t="shared" si="3"/>
        <v/>
      </c>
      <c r="C50" s="288"/>
      <c r="D50" s="111">
        <f t="shared" si="2"/>
        <v>0</v>
      </c>
      <c r="E50" s="288"/>
      <c r="F50" s="175"/>
      <c r="G50" s="106">
        <f t="shared" si="4"/>
        <v>0</v>
      </c>
    </row>
    <row r="51" spans="1:7" x14ac:dyDescent="0.3">
      <c r="A51" s="252"/>
      <c r="B51" s="110" t="str">
        <f t="shared" si="3"/>
        <v/>
      </c>
      <c r="C51" s="288"/>
      <c r="D51" s="111">
        <f t="shared" si="2"/>
        <v>0</v>
      </c>
      <c r="E51" s="288"/>
      <c r="F51" s="175"/>
      <c r="G51" s="106">
        <f t="shared" si="4"/>
        <v>0</v>
      </c>
    </row>
    <row r="52" spans="1:7" x14ac:dyDescent="0.3">
      <c r="A52" s="252"/>
      <c r="B52" s="110" t="str">
        <f t="shared" si="3"/>
        <v/>
      </c>
      <c r="C52" s="288"/>
      <c r="D52" s="111">
        <f t="shared" si="2"/>
        <v>0</v>
      </c>
      <c r="E52" s="288"/>
      <c r="F52" s="175"/>
      <c r="G52" s="106">
        <f t="shared" si="4"/>
        <v>0</v>
      </c>
    </row>
    <row r="53" spans="1:7" x14ac:dyDescent="0.3">
      <c r="A53" s="252"/>
      <c r="B53" s="110" t="str">
        <f t="shared" si="3"/>
        <v/>
      </c>
      <c r="C53" s="288"/>
      <c r="D53" s="111">
        <f t="shared" si="2"/>
        <v>0</v>
      </c>
      <c r="E53" s="288"/>
      <c r="F53" s="175"/>
      <c r="G53" s="106">
        <f t="shared" si="4"/>
        <v>0</v>
      </c>
    </row>
    <row r="54" spans="1:7" x14ac:dyDescent="0.3">
      <c r="A54" s="252"/>
      <c r="B54" s="110" t="str">
        <f t="shared" si="3"/>
        <v/>
      </c>
      <c r="C54" s="288"/>
      <c r="D54" s="111">
        <f t="shared" si="2"/>
        <v>0</v>
      </c>
      <c r="E54" s="288"/>
      <c r="F54" s="175"/>
      <c r="G54" s="106">
        <f t="shared" si="4"/>
        <v>0</v>
      </c>
    </row>
    <row r="55" spans="1:7" x14ac:dyDescent="0.3">
      <c r="A55" s="252"/>
      <c r="B55" s="110" t="str">
        <f t="shared" si="3"/>
        <v/>
      </c>
      <c r="C55" s="288"/>
      <c r="D55" s="111">
        <f t="shared" si="2"/>
        <v>0</v>
      </c>
      <c r="E55" s="288"/>
      <c r="F55" s="175"/>
      <c r="G55" s="106">
        <f t="shared" si="4"/>
        <v>0</v>
      </c>
    </row>
    <row r="56" spans="1:7" x14ac:dyDescent="0.3">
      <c r="A56" s="252"/>
      <c r="B56" s="110" t="str">
        <f t="shared" si="3"/>
        <v/>
      </c>
      <c r="C56" s="288"/>
      <c r="D56" s="111">
        <f t="shared" si="2"/>
        <v>0</v>
      </c>
      <c r="E56" s="288"/>
      <c r="F56" s="175"/>
      <c r="G56" s="106">
        <f t="shared" si="4"/>
        <v>0</v>
      </c>
    </row>
    <row r="57" spans="1:7" x14ac:dyDescent="0.3">
      <c r="A57" s="252"/>
      <c r="B57" s="110" t="str">
        <f t="shared" si="3"/>
        <v/>
      </c>
      <c r="C57" s="288"/>
      <c r="D57" s="111">
        <f t="shared" si="2"/>
        <v>0</v>
      </c>
      <c r="E57" s="288"/>
      <c r="F57" s="175"/>
      <c r="G57" s="106">
        <f t="shared" si="4"/>
        <v>0</v>
      </c>
    </row>
    <row r="58" spans="1:7" x14ac:dyDescent="0.3">
      <c r="A58" s="252"/>
      <c r="B58" s="110" t="str">
        <f t="shared" si="3"/>
        <v/>
      </c>
      <c r="C58" s="288"/>
      <c r="D58" s="111">
        <f t="shared" si="2"/>
        <v>0</v>
      </c>
      <c r="E58" s="288"/>
      <c r="F58" s="175"/>
      <c r="G58" s="106">
        <f t="shared" si="4"/>
        <v>0</v>
      </c>
    </row>
    <row r="59" spans="1:7" x14ac:dyDescent="0.3">
      <c r="A59" s="252"/>
      <c r="B59" s="110" t="str">
        <f t="shared" si="3"/>
        <v/>
      </c>
      <c r="C59" s="288"/>
      <c r="D59" s="111">
        <f t="shared" si="2"/>
        <v>0</v>
      </c>
      <c r="E59" s="288"/>
      <c r="F59" s="175"/>
      <c r="G59" s="106">
        <f t="shared" si="4"/>
        <v>0</v>
      </c>
    </row>
    <row r="60" spans="1:7" x14ac:dyDescent="0.3">
      <c r="A60" s="252"/>
      <c r="B60" s="110" t="str">
        <f t="shared" si="3"/>
        <v/>
      </c>
      <c r="C60" s="288"/>
      <c r="D60" s="111">
        <f t="shared" si="2"/>
        <v>0</v>
      </c>
      <c r="E60" s="288"/>
      <c r="F60" s="175"/>
      <c r="G60" s="106">
        <f t="shared" si="4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4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4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4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4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4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4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4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4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4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4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4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5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5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5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5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5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5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5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5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5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5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5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5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5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5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5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5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5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5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5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5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5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5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5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5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5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5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5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5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5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5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5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5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5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5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5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5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5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5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5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5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5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5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5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5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5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5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5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5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5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5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5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5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5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5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5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5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5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5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5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5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5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5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5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5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6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6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6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6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6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6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6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6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6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6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6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6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6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6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6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6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6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6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6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6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6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6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6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7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7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7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7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7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7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7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7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1008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3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3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3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3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3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3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3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3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3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3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3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3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3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3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3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3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3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3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3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3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3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3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3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3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3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3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3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3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3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3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3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3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3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3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3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3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3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3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3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3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3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3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3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3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3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3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3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3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3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3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3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3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3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3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3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3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3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3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3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3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3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3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3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3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4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4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4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4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4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4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4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4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4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4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4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4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4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4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4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4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4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4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4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4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4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4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4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5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5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5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5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5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5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5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5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5"/>
  <sheetViews>
    <sheetView workbookViewId="0">
      <pane xSplit="1" ySplit="5" topLeftCell="B66" activePane="bottomRight" state="frozen"/>
      <selection pane="topRight" activeCell="B1" sqref="B1"/>
      <selection pane="bottomLeft" activeCell="A6" sqref="A6"/>
      <selection pane="bottomRight" activeCell="E74" sqref="E74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9.17968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74" si="13">+IF(F55=0,"",C55/F55)</f>
        <v>342.49720205469623</v>
      </c>
      <c r="C55" s="371">
        <v>2387</v>
      </c>
      <c r="D55" s="357">
        <f t="shared" ref="D55:D74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3">
      <c r="A75" s="350">
        <v>43433</v>
      </c>
      <c r="B75" s="357"/>
      <c r="C75" s="371"/>
      <c r="D75" s="357"/>
      <c r="F75" s="1">
        <f>USD_CNY!B994</f>
        <v>0</v>
      </c>
      <c r="G75" s="361">
        <f t="shared" si="23"/>
        <v>-2123</v>
      </c>
    </row>
    <row r="76" spans="1:7" x14ac:dyDescent="0.3">
      <c r="A76" s="350">
        <v>43434</v>
      </c>
      <c r="B76" s="357"/>
      <c r="C76" s="371"/>
      <c r="D76" s="357"/>
      <c r="F76" s="1">
        <f>USD_CNY!B995</f>
        <v>0</v>
      </c>
      <c r="G76" s="361">
        <f t="shared" si="23"/>
        <v>0</v>
      </c>
    </row>
    <row r="77" spans="1:7" x14ac:dyDescent="0.3">
      <c r="B77" s="357"/>
      <c r="C77" s="371"/>
      <c r="D77" s="357"/>
    </row>
    <row r="78" spans="1:7" x14ac:dyDescent="0.3">
      <c r="B78" s="357"/>
      <c r="D78" s="357"/>
    </row>
    <row r="79" spans="1:7" x14ac:dyDescent="0.3">
      <c r="B79" s="357"/>
      <c r="D79" s="357"/>
    </row>
    <row r="80" spans="1:7" x14ac:dyDescent="0.3">
      <c r="B80" s="357"/>
    </row>
    <row r="81" spans="2:2" x14ac:dyDescent="0.3">
      <c r="B81" s="357"/>
    </row>
    <row r="82" spans="2:2" x14ac:dyDescent="0.3">
      <c r="B82" s="357"/>
    </row>
    <row r="83" spans="2:2" x14ac:dyDescent="0.3">
      <c r="B83" s="357"/>
    </row>
    <row r="84" spans="2:2" x14ac:dyDescent="0.3">
      <c r="B84" s="357"/>
    </row>
    <row r="85" spans="2:2" x14ac:dyDescent="0.3">
      <c r="B85" s="35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2018-11-28T08:38:35Z</dcterms:modified>
</cp:coreProperties>
</file>