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197" i="4" l="1"/>
  <c r="D64" i="16"/>
  <c r="D65" i="16"/>
  <c r="D66" i="16"/>
  <c r="B64" i="16"/>
  <c r="B65" i="16"/>
  <c r="B66" i="16"/>
  <c r="F64" i="16"/>
  <c r="G64" i="16"/>
  <c r="F65" i="16"/>
  <c r="G65" i="16"/>
  <c r="F66" i="16"/>
  <c r="G66" i="16"/>
  <c r="D65" i="15"/>
  <c r="D66" i="15"/>
  <c r="B65" i="15"/>
  <c r="B66" i="15"/>
  <c r="B67" i="15"/>
  <c r="D67" i="15" s="1"/>
  <c r="F65" i="15"/>
  <c r="G65" i="15"/>
  <c r="F66" i="15"/>
  <c r="G66" i="15"/>
  <c r="F67" i="15"/>
  <c r="G67" i="15"/>
  <c r="D741" i="7"/>
  <c r="D742" i="7"/>
  <c r="D743" i="7"/>
  <c r="F741" i="7"/>
  <c r="B741" i="7" s="1"/>
  <c r="F742" i="7"/>
  <c r="F743" i="7"/>
  <c r="B742" i="7"/>
  <c r="B743" i="7"/>
  <c r="B1197" i="4"/>
  <c r="D1197" i="4" s="1"/>
  <c r="D1194" i="5"/>
  <c r="D1195" i="5"/>
  <c r="D1196" i="5"/>
  <c r="B1194" i="5"/>
  <c r="B1195" i="5"/>
  <c r="B1196" i="5"/>
  <c r="F1194" i="5"/>
  <c r="G1194" i="5"/>
  <c r="F1195" i="5"/>
  <c r="G1195" i="5"/>
  <c r="F1196" i="5"/>
  <c r="G1196" i="5"/>
  <c r="D1196" i="3"/>
  <c r="D1197" i="3"/>
  <c r="D1198" i="3"/>
  <c r="B1196" i="3"/>
  <c r="B1197" i="3"/>
  <c r="B1198" i="3"/>
  <c r="F1196" i="3"/>
  <c r="G1196" i="3"/>
  <c r="F1197" i="3"/>
  <c r="G1197" i="3"/>
  <c r="F1198" i="3"/>
  <c r="G1198" i="3"/>
  <c r="D1198" i="2"/>
  <c r="D1199" i="2"/>
  <c r="D1200" i="2"/>
  <c r="B1198" i="2"/>
  <c r="B1199" i="2"/>
  <c r="B1200" i="2"/>
  <c r="F1198" i="2"/>
  <c r="G1198" i="2"/>
  <c r="F1199" i="2"/>
  <c r="G1199" i="2"/>
  <c r="F1200" i="2"/>
  <c r="G1200" i="2"/>
  <c r="E1196" i="4" l="1"/>
  <c r="B62" i="16"/>
  <c r="B63" i="16"/>
  <c r="D63" i="16" s="1"/>
  <c r="D62" i="16"/>
  <c r="F62" i="16"/>
  <c r="G62" i="16"/>
  <c r="F63" i="16"/>
  <c r="G63" i="16"/>
  <c r="B62" i="15"/>
  <c r="B63" i="15"/>
  <c r="D63" i="15" s="1"/>
  <c r="B64" i="15"/>
  <c r="D64" i="15" s="1"/>
  <c r="F63" i="15"/>
  <c r="F64" i="15"/>
  <c r="C63" i="15"/>
  <c r="G63" i="15" s="1"/>
  <c r="D739" i="7"/>
  <c r="D740" i="7"/>
  <c r="F739" i="7"/>
  <c r="F740" i="7"/>
  <c r="B739" i="7"/>
  <c r="B740" i="7"/>
  <c r="C739" i="7"/>
  <c r="D1192" i="5"/>
  <c r="D1193" i="5"/>
  <c r="B1192" i="5"/>
  <c r="B1193" i="5"/>
  <c r="F1192" i="5"/>
  <c r="G1192" i="5"/>
  <c r="F1193" i="5"/>
  <c r="G1193" i="5"/>
  <c r="C1192" i="5"/>
  <c r="E1195" i="4"/>
  <c r="E1194" i="4"/>
  <c r="D1195" i="4"/>
  <c r="D1196" i="4"/>
  <c r="B1195" i="4"/>
  <c r="B1196" i="4"/>
  <c r="F1195" i="4"/>
  <c r="G1195" i="4"/>
  <c r="F1196" i="4"/>
  <c r="G1196" i="4"/>
  <c r="F1197" i="4"/>
  <c r="G1197" i="4"/>
  <c r="C1195" i="4"/>
  <c r="D1194" i="3"/>
  <c r="D1195" i="3"/>
  <c r="B1194" i="3"/>
  <c r="B1195" i="3"/>
  <c r="F1193" i="3"/>
  <c r="G1193" i="3"/>
  <c r="F1194" i="3"/>
  <c r="G1194" i="3"/>
  <c r="F1195" i="3"/>
  <c r="G1195" i="3"/>
  <c r="C1194" i="3"/>
  <c r="D1196" i="2"/>
  <c r="D1197" i="2"/>
  <c r="B1196" i="2"/>
  <c r="B1197" i="2"/>
  <c r="F1196" i="2"/>
  <c r="G1196" i="2"/>
  <c r="F1197" i="2"/>
  <c r="G1197" i="2"/>
  <c r="C1196" i="2"/>
  <c r="G64" i="15" l="1"/>
  <c r="E1192" i="4"/>
  <c r="E1193" i="4"/>
  <c r="C59" i="16"/>
  <c r="C60" i="15"/>
  <c r="C736" i="7"/>
  <c r="C1189" i="5"/>
  <c r="D1192" i="3"/>
  <c r="B1192" i="3"/>
  <c r="B1191" i="3"/>
  <c r="D1191" i="3" s="1"/>
  <c r="E1191" i="4" l="1"/>
  <c r="B1190" i="3"/>
  <c r="D1190" i="3" s="1"/>
  <c r="E1190" i="4" l="1"/>
  <c r="D57" i="16"/>
  <c r="B57" i="16"/>
  <c r="F57" i="16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D58" i="15"/>
  <c r="B58" i="15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D62" i="15" s="1"/>
  <c r="G62" i="15"/>
  <c r="D734" i="7"/>
  <c r="B734" i="7"/>
  <c r="F734" i="7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D1187" i="5"/>
  <c r="B1187" i="5"/>
  <c r="B1190" i="5"/>
  <c r="D1190" i="5" s="1"/>
  <c r="F1187" i="5"/>
  <c r="G1187" i="5"/>
  <c r="F1188" i="5"/>
  <c r="B1188" i="5" s="1"/>
  <c r="D1188" i="5" s="1"/>
  <c r="G1188" i="5"/>
  <c r="F1189" i="5"/>
  <c r="B1189" i="5" s="1"/>
  <c r="D1189" i="5" s="1"/>
  <c r="G1189" i="5"/>
  <c r="F1190" i="5"/>
  <c r="G1190" i="5"/>
  <c r="F1191" i="5"/>
  <c r="B1191" i="5" s="1"/>
  <c r="D1191" i="5" s="1"/>
  <c r="G1191" i="5"/>
  <c r="D1190" i="4"/>
  <c r="B1190" i="4"/>
  <c r="B1191" i="4"/>
  <c r="D1191" i="4" s="1"/>
  <c r="F1190" i="4"/>
  <c r="G1190" i="4"/>
  <c r="F1191" i="4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B1189" i="3"/>
  <c r="D1189" i="3"/>
  <c r="F1189" i="3"/>
  <c r="G1189" i="3"/>
  <c r="F1190" i="3"/>
  <c r="G1190" i="3"/>
  <c r="F1191" i="3"/>
  <c r="G1191" i="3"/>
  <c r="F1192" i="3"/>
  <c r="G1192" i="3"/>
  <c r="B1193" i="3"/>
  <c r="D1193" i="3" s="1"/>
  <c r="D1191" i="2"/>
  <c r="B1191" i="2"/>
  <c r="B1192" i="2"/>
  <c r="D1192" i="2" s="1"/>
  <c r="F1191" i="2"/>
  <c r="G1191" i="2"/>
  <c r="F1192" i="2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E1189" i="4" l="1"/>
  <c r="G56" i="16"/>
  <c r="B56" i="16"/>
  <c r="D56" i="16" s="1"/>
  <c r="F56" i="16"/>
  <c r="B57" i="15"/>
  <c r="D57" i="15" s="1"/>
  <c r="F57" i="15"/>
  <c r="G57" i="15"/>
  <c r="D733" i="7"/>
  <c r="F733" i="7"/>
  <c r="B733" i="7"/>
  <c r="D1186" i="5"/>
  <c r="B1186" i="5"/>
  <c r="F1186" i="5"/>
  <c r="G1186" i="5"/>
  <c r="D1189" i="4"/>
  <c r="B1189" i="4"/>
  <c r="F1189" i="4"/>
  <c r="G1189" i="4"/>
  <c r="D1188" i="3"/>
  <c r="B1188" i="3"/>
  <c r="F1188" i="3"/>
  <c r="G1188" i="3"/>
  <c r="D1190" i="2"/>
  <c r="F1190" i="2"/>
  <c r="B1190" i="2" s="1"/>
  <c r="G1190" i="2"/>
  <c r="E1188" i="4" l="1"/>
  <c r="D1187" i="3"/>
  <c r="B1187" i="3"/>
  <c r="B55" i="16"/>
  <c r="D55" i="16"/>
  <c r="F55" i="16"/>
  <c r="G55" i="16"/>
  <c r="B56" i="15"/>
  <c r="D56" i="15" s="1"/>
  <c r="F56" i="15"/>
  <c r="G56" i="15"/>
  <c r="B732" i="7"/>
  <c r="D732" i="7" s="1"/>
  <c r="G732" i="7"/>
  <c r="F732" i="7"/>
  <c r="B1185" i="5"/>
  <c r="D1185" i="5" s="1"/>
  <c r="F1185" i="5"/>
  <c r="G1185" i="5"/>
  <c r="B1188" i="4"/>
  <c r="D1188" i="4" s="1"/>
  <c r="F1188" i="4"/>
  <c r="G1188" i="4"/>
  <c r="F1187" i="3"/>
  <c r="G1187" i="3"/>
  <c r="B1189" i="2"/>
  <c r="D1189" i="2" s="1"/>
  <c r="F1189" i="2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E9" i="1" l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<sst xmlns="http://schemas.openxmlformats.org/spreadsheetml/2006/main" count="4526" uniqueCount="1031">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</sst>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9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Cu!$A$760:$A$1198</c:f>
              <c:numCache>
                <c:formatCode>yyyy\.mm\.dd</c:formatCode>
                <c:ptCount val="220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</c:numCache>
            </c:numRef>
          </c:cat>
          <c:val>
            <c:numRef>
              <c:f>Cu!$B$979:$B$1198</c:f>
              <c:numCache>
                <c:formatCode>_(* #,##0.00_);_(* \(#,##0.00\);_(* "-"??_);_(@_)</c:formatCode>
                <c:ptCount val="220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74720"/>
        <c:axId val="129776256"/>
      </c:areaChart>
      <c:dateAx>
        <c:axId val="1297747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776256"/>
        <c:crosses val="autoZero"/>
        <c:auto val="1"/>
        <c:lblOffset val="100"/>
        <c:baseTimeUnit val="days"/>
      </c:dateAx>
      <c:valAx>
        <c:axId val="129776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7747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Ni!$A$6:$A$741</c:f>
              <c:numCache>
                <c:formatCode>yyyy\.mm\.dd</c:formatCode>
                <c:ptCount val="187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</c:numCache>
            </c:numRef>
          </c:cat>
          <c:val>
            <c:numRef>
              <c:f>Ni!$B$6:$B$741</c:f>
              <c:numCache>
                <c:formatCode>_(* #,##0.00_);_(* \(#,##0.00\);_(* "-"??_);_(@_)</c:formatCode>
                <c:ptCount val="187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16128"/>
        <c:axId val="133217664"/>
      </c:areaChart>
      <c:dateAx>
        <c:axId val="1332161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17664"/>
        <c:crosses val="autoZero"/>
        <c:auto val="1"/>
        <c:lblOffset val="100"/>
        <c:baseTimeUnit val="days"/>
      </c:dateAx>
      <c:valAx>
        <c:axId val="133217664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161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Coke!$A$6:$A$65</c:f>
              <c:numCache>
                <c:formatCode>yyyy\.mm\.dd</c:formatCode>
                <c:ptCount val="60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</c:numCache>
            </c:numRef>
          </c:cat>
          <c:val>
            <c:numRef>
              <c:f>Coke!$B$6:$B$65</c:f>
              <c:numCache>
                <c:formatCode>0.00</c:formatCode>
                <c:ptCount val="60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45568"/>
        <c:axId val="133251456"/>
      </c:areaChart>
      <c:dateAx>
        <c:axId val="1332455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51456"/>
        <c:crosses val="autoZero"/>
        <c:auto val="1"/>
        <c:lblOffset val="100"/>
        <c:baseTimeUnit val="days"/>
      </c:dateAx>
      <c:valAx>
        <c:axId val="13325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455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Steel!$A$6:$A$64</c:f>
              <c:numCache>
                <c:formatCode>yyyy\.mm\.dd</c:formatCode>
                <c:ptCount val="59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</c:numCache>
            </c:numRef>
          </c:cat>
          <c:val>
            <c:numRef>
              <c:f>Steel!$B$6:$B$64</c:f>
              <c:numCache>
                <c:formatCode>0.00</c:formatCode>
                <c:ptCount val="59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66816"/>
        <c:axId val="133502080"/>
      </c:areaChart>
      <c:dateAx>
        <c:axId val="1332668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502080"/>
        <c:crosses val="autoZero"/>
        <c:auto val="1"/>
        <c:lblOffset val="100"/>
        <c:baseTimeUnit val="days"/>
      </c:dateAx>
      <c:valAx>
        <c:axId val="133502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668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42656"/>
        <c:axId val="133544192"/>
      </c:areaChart>
      <c:dateAx>
        <c:axId val="1335426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544192"/>
        <c:crosses val="autoZero"/>
        <c:auto val="1"/>
        <c:lblOffset val="100"/>
        <c:baseTimeUnit val="days"/>
      </c:dateAx>
      <c:valAx>
        <c:axId val="1335441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5426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5712"/>
        <c:axId val="133557248"/>
      </c:areaChart>
      <c:dateAx>
        <c:axId val="133555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55724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33557248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555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06016"/>
        <c:axId val="129503616"/>
      </c:areaChart>
      <c:dateAx>
        <c:axId val="133606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9503616"/>
        <c:crosses val="autoZero"/>
        <c:auto val="1"/>
        <c:lblOffset val="100"/>
        <c:baseTimeUnit val="days"/>
      </c:dateAx>
      <c:valAx>
        <c:axId val="129503616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3606016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6000"/>
        <c:axId val="129537536"/>
      </c:areaChart>
      <c:dateAx>
        <c:axId val="129536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9537536"/>
        <c:crosses val="autoZero"/>
        <c:auto val="1"/>
        <c:lblOffset val="100"/>
        <c:baseTimeUnit val="days"/>
      </c:dateAx>
      <c:valAx>
        <c:axId val="1295375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5360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57632"/>
        <c:axId val="129559168"/>
      </c:areaChart>
      <c:dateAx>
        <c:axId val="1295576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9559168"/>
        <c:crosses val="autoZero"/>
        <c:auto val="1"/>
        <c:lblOffset val="100"/>
        <c:baseTimeUnit val="days"/>
      </c:dateAx>
      <c:valAx>
        <c:axId val="1295591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557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88160"/>
        <c:axId val="135025408"/>
      </c:areaChart>
      <c:dateAx>
        <c:axId val="135388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5025408"/>
        <c:crosses val="autoZero"/>
        <c:auto val="1"/>
        <c:lblOffset val="100"/>
        <c:baseTimeUnit val="days"/>
      </c:dateAx>
      <c:valAx>
        <c:axId val="135025408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38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44512"/>
        <c:axId val="135346048"/>
      </c:lineChart>
      <c:dateAx>
        <c:axId val="135344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5346048"/>
        <c:crosses val="autoZero"/>
        <c:auto val="1"/>
        <c:lblOffset val="100"/>
        <c:baseTimeUnit val="days"/>
      </c:dateAx>
      <c:valAx>
        <c:axId val="1353460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3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04160"/>
        <c:axId val="129805696"/>
      </c:areaChart>
      <c:dateAx>
        <c:axId val="1298041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80569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2980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8041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7536"/>
        <c:axId val="135168000"/>
      </c:areaChart>
      <c:dateAx>
        <c:axId val="135137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5168000"/>
        <c:crosses val="autoZero"/>
        <c:auto val="1"/>
        <c:lblOffset val="100"/>
        <c:baseTimeUnit val="days"/>
      </c:dateAx>
      <c:valAx>
        <c:axId val="1351680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35137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96032"/>
        <c:axId val="135197824"/>
      </c:areaChart>
      <c:dateAx>
        <c:axId val="1351960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5197824"/>
        <c:crosses val="autoZero"/>
        <c:auto val="1"/>
        <c:lblOffset val="100"/>
        <c:baseTimeUnit val="days"/>
      </c:dateAx>
      <c:valAx>
        <c:axId val="13519782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19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34016"/>
        <c:axId val="135735552"/>
      </c:barChart>
      <c:dateAx>
        <c:axId val="135734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5735552"/>
        <c:crosses val="autoZero"/>
        <c:auto val="1"/>
        <c:lblOffset val="100"/>
        <c:baseTimeUnit val="days"/>
      </c:dateAx>
      <c:valAx>
        <c:axId val="13573555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73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0160"/>
        <c:axId val="135426048"/>
      </c:areaChart>
      <c:dateAx>
        <c:axId val="135420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35426048"/>
        <c:crosses val="autoZero"/>
        <c:auto val="1"/>
        <c:lblOffset val="100"/>
        <c:baseTimeUnit val="days"/>
      </c:dateAx>
      <c:valAx>
        <c:axId val="13542604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420160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3600"/>
        <c:axId val="135779456"/>
      </c:areaChart>
      <c:dateAx>
        <c:axId val="1354336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5779456"/>
        <c:crosses val="autoZero"/>
        <c:auto val="1"/>
        <c:lblOffset val="100"/>
        <c:baseTimeUnit val="days"/>
      </c:dateAx>
      <c:valAx>
        <c:axId val="13577945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433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20864"/>
        <c:axId val="135622656"/>
      </c:lineChart>
      <c:catAx>
        <c:axId val="13562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622656"/>
        <c:crosses val="autoZero"/>
        <c:auto val="1"/>
        <c:lblAlgn val="ctr"/>
        <c:lblOffset val="100"/>
        <c:noMultiLvlLbl val="0"/>
      </c:catAx>
      <c:valAx>
        <c:axId val="135622656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35620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58880"/>
        <c:axId val="136184960"/>
      </c:lineChart>
      <c:dateAx>
        <c:axId val="1356588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6184960"/>
        <c:crosses val="autoZero"/>
        <c:auto val="1"/>
        <c:lblOffset val="100"/>
        <c:baseTimeUnit val="days"/>
      </c:dateAx>
      <c:valAx>
        <c:axId val="1361849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565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30016"/>
        <c:axId val="136231552"/>
      </c:areaChart>
      <c:dateAx>
        <c:axId val="136230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231552"/>
        <c:crosses val="autoZero"/>
        <c:auto val="1"/>
        <c:lblOffset val="100"/>
        <c:baseTimeUnit val="days"/>
      </c:dateAx>
      <c:valAx>
        <c:axId val="13623155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623001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96992"/>
        <c:axId val="135798784"/>
      </c:areaChart>
      <c:dateAx>
        <c:axId val="1357969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5798784"/>
        <c:crosses val="autoZero"/>
        <c:auto val="1"/>
        <c:lblOffset val="100"/>
        <c:baseTimeUnit val="days"/>
      </c:dateAx>
      <c:valAx>
        <c:axId val="1357987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79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14528"/>
        <c:axId val="135820416"/>
      </c:lineChart>
      <c:dateAx>
        <c:axId val="1358145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5820416"/>
        <c:crosses val="autoZero"/>
        <c:auto val="1"/>
        <c:lblOffset val="100"/>
        <c:baseTimeUnit val="days"/>
      </c:dateAx>
      <c:valAx>
        <c:axId val="1358204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581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Ag!$A$875:$A$1197</c:f>
              <c:numCache>
                <c:formatCode>yyyy\.mm\.dd</c:formatCode>
                <c:ptCount val="20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</c:numCache>
            </c:numRef>
          </c:cat>
          <c:val>
            <c:numRef>
              <c:f>Ag!$B$875:$B$1197</c:f>
              <c:numCache>
                <c:formatCode>_(* #,##0.00_);_(* \(#,##0.00\);_(* "-"??_);_(@_)</c:formatCode>
                <c:ptCount val="209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13120"/>
        <c:axId val="130380160"/>
      </c:areaChart>
      <c:dateAx>
        <c:axId val="1298131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380160"/>
        <c:crosses val="autoZero"/>
        <c:auto val="1"/>
        <c:lblOffset val="100"/>
        <c:baseTimeUnit val="days"/>
        <c:majorUnit val="7"/>
        <c:majorTimeUnit val="days"/>
      </c:dateAx>
      <c:valAx>
        <c:axId val="13038016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8131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12096"/>
        <c:axId val="136617984"/>
      </c:areaChart>
      <c:dateAx>
        <c:axId val="1366120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36617984"/>
        <c:crosses val="autoZero"/>
        <c:auto val="1"/>
        <c:lblOffset val="100"/>
        <c:baseTimeUnit val="days"/>
      </c:dateAx>
      <c:valAx>
        <c:axId val="1366179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6612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70592"/>
        <c:axId val="136272128"/>
      </c:areaChart>
      <c:dateAx>
        <c:axId val="1362705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272128"/>
        <c:crosses val="autoZero"/>
        <c:auto val="1"/>
        <c:lblOffset val="100"/>
        <c:baseTimeUnit val="days"/>
      </c:dateAx>
      <c:valAx>
        <c:axId val="1362721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6270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84032"/>
        <c:axId val="136285568"/>
      </c:lineChart>
      <c:dateAx>
        <c:axId val="1362840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6285568"/>
        <c:crosses val="autoZero"/>
        <c:auto val="1"/>
        <c:lblOffset val="100"/>
        <c:baseTimeUnit val="days"/>
      </c:dateAx>
      <c:valAx>
        <c:axId val="13628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8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25856"/>
        <c:axId val="136427392"/>
      </c:areaChart>
      <c:dateAx>
        <c:axId val="1364258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427392"/>
        <c:crosses val="autoZero"/>
        <c:auto val="1"/>
        <c:lblOffset val="100"/>
        <c:baseTimeUnit val="days"/>
      </c:dateAx>
      <c:valAx>
        <c:axId val="136427392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136425856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80640"/>
        <c:axId val="136482176"/>
      </c:areaChart>
      <c:dateAx>
        <c:axId val="136480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482176"/>
        <c:crosses val="autoZero"/>
        <c:auto val="1"/>
        <c:lblOffset val="100"/>
        <c:baseTimeUnit val="days"/>
      </c:dateAx>
      <c:valAx>
        <c:axId val="136482176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6480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65312"/>
        <c:axId val="135566848"/>
      </c:areaChart>
      <c:dateAx>
        <c:axId val="1355653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5566848"/>
        <c:crosses val="autoZero"/>
        <c:auto val="1"/>
        <c:lblOffset val="100"/>
        <c:baseTimeUnit val="days"/>
      </c:dateAx>
      <c:valAx>
        <c:axId val="135566848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5565312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Zn!$A$760:$A$1194</c:f>
              <c:numCache>
                <c:formatCode>yyyy\.mm\.dd</c:formatCode>
                <c:ptCount val="20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</c:numCache>
            </c:numRef>
          </c:cat>
          <c:val>
            <c:numRef>
              <c:f>Zn!$B$760:$B$1194</c:f>
              <c:numCache>
                <c:formatCode>_(* #,##0.00_);_(* \(#,##0.00\);_(* "-"??_);_(@_)</c:formatCode>
                <c:ptCount val="209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91424"/>
        <c:axId val="130405504"/>
      </c:areaChart>
      <c:dateAx>
        <c:axId val="1303914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405504"/>
        <c:crosses val="autoZero"/>
        <c:auto val="1"/>
        <c:lblOffset val="100"/>
        <c:baseTimeUnit val="days"/>
      </c:dateAx>
      <c:valAx>
        <c:axId val="13040550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3914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USD_CNY!$A$910:$A$983</c:f>
              <c:numCache>
                <c:formatCode>yyyy\.mm\.dd</c:formatCode>
                <c:ptCount val="7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</c:numCache>
            </c:numRef>
          </c:cat>
          <c:val>
            <c:numRef>
              <c:f>USD_CNY!$B$910:$B$983</c:f>
              <c:numCache>
                <c:formatCode>_(* #,##0.00000_);_(* \(#,##0.00000\);_(* "-"??_);_(@_)</c:formatCode>
                <c:ptCount val="7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78432"/>
        <c:axId val="133379968"/>
      </c:areaChart>
      <c:dateAx>
        <c:axId val="1333784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379968"/>
        <c:crosses val="autoZero"/>
        <c:auto val="1"/>
        <c:lblOffset val="100"/>
        <c:baseTimeUnit val="days"/>
        <c:majorUnit val="7"/>
      </c:dateAx>
      <c:valAx>
        <c:axId val="133379968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3784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11968"/>
        <c:axId val="133413504"/>
      </c:areaChart>
      <c:catAx>
        <c:axId val="1334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413504"/>
        <c:crosses val="autoZero"/>
        <c:auto val="1"/>
        <c:lblAlgn val="ctr"/>
        <c:lblOffset val="100"/>
        <c:noMultiLvlLbl val="0"/>
      </c:catAx>
      <c:valAx>
        <c:axId val="13341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4119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Pb!$A$759:$A$1196</c:f>
              <c:numCache>
                <c:formatCode>yyyy\.mm\.dd</c:formatCode>
                <c:ptCount val="20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</c:numCache>
            </c:numRef>
          </c:cat>
          <c:val>
            <c:numRef>
              <c:f>Pb!$B$759:$B$1196</c:f>
              <c:numCache>
                <c:formatCode>_(* #,##0.00_);_(* \(#,##0.00\);_(* "-"??_);_(@_)</c:formatCode>
                <c:ptCount val="209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61888"/>
        <c:axId val="133463424"/>
      </c:areaChart>
      <c:dateAx>
        <c:axId val="1334618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46342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3346342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4618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71616"/>
        <c:axId val="133489792"/>
      </c:lineChart>
      <c:dateAx>
        <c:axId val="133471616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489792"/>
        <c:crosses val="autoZero"/>
        <c:auto val="1"/>
        <c:lblOffset val="100"/>
        <c:baseTimeUnit val="days"/>
      </c:dateAx>
      <c:valAx>
        <c:axId val="1334897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47161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4496"/>
        <c:axId val="133196032"/>
      </c:lineChart>
      <c:dateAx>
        <c:axId val="1331944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6032"/>
        <c:crosses val="autoZero"/>
        <c:auto val="1"/>
        <c:lblOffset val="100"/>
        <c:baseTimeUnit val="days"/>
      </c:dateAx>
      <c:valAx>
        <c:axId val="1331960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44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11.6328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7"/>
      <c r="K1" s="338"/>
      <c r="L1" s="197"/>
      <c r="M1" s="158"/>
    </row>
    <row r="2" spans="1:13" x14ac:dyDescent="0.3">
      <c r="A2" s="382" t="s">
        <v>21</v>
      </c>
      <c r="B2" s="382"/>
      <c r="C2" s="382"/>
      <c r="D2" s="382"/>
      <c r="E2" s="181">
        <v>43418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48920</v>
      </c>
      <c r="E5" s="328">
        <f>+IF(ISERROR(VLOOKUP($E$2,Cu!$A$5:$H$1643,7,0)),0,VLOOKUP($E$2,Cu!$A$5:$H$1643,7,0))</f>
        <v>105</v>
      </c>
      <c r="F5" s="327" t="s">
        <v>3</v>
      </c>
      <c r="G5" s="326">
        <f>+IF(ISERROR(VLOOKUP($E$2,Cu!$A$5:$H$1643,2,0)),0,VLOOKUP($E$2,Cu!$A$5:$H$1643,2,0))</f>
        <v>7043.3282749604787</v>
      </c>
      <c r="H5" s="326">
        <f>+IF(ISERROR(VLOOKUP($E$2,Cu!$A$5:$H$1643,4,0)),0,VLOOKUP($E$2,Cu!$A$5:$H$1643,4,0))</f>
        <v>6019.9386965474177</v>
      </c>
      <c r="I5" s="326">
        <f>+IF(ISERROR(VLOOKUP($E$2,Cu!$A$5:$H$1643,5,0)),0,VLOOKUP($E$2,Cu!$A$5:$H$1643,5,0))</f>
        <v>6130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18625</v>
      </c>
      <c r="E6" s="328">
        <f>+IF(ISERROR(VLOOKUP($E$2,Pb!$A$5:$H$1988,7,0)),0,VLOOKUP($E$2,Pb!$A$5:$H$1988,7,0))</f>
        <v>0</v>
      </c>
      <c r="F6" s="327" t="s">
        <v>3</v>
      </c>
      <c r="G6" s="326">
        <f>+IF(ISERROR(VLOOKUP($E$2,Pb!$A$5:$H$1988,2,0)),0,VLOOKUP($E$2,Pb!$A$5:$H$1988,2,0))</f>
        <v>2681.5615110617114</v>
      </c>
      <c r="H6" s="326">
        <f>+IF(ISERROR(VLOOKUP($E$2,Pb!$A$5:$H$1988,4,0)),0,VLOOKUP($E$2,Pb!$A$5:$H$1988,4,0))</f>
        <v>2291.9329154373604</v>
      </c>
      <c r="I6" s="326">
        <f>+IF(ISERROR(VLOOKUP($E$2,Pb!$A$5:$H$1988,5,0)),0,VLOOKUP($E$2,Pb!$A$5:$H$1988,5,0))</f>
        <v>1908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3476</v>
      </c>
      <c r="E7" s="328">
        <f>+IF(ISERROR(VLOOKUP($E$2,Ag!$A$5:$H$1988,7,0)),0,VLOOKUP($E$2,Ag!$A$5:$H$1988,7,0))</f>
        <v>-3</v>
      </c>
      <c r="F7" s="327" t="s">
        <v>6</v>
      </c>
      <c r="G7" s="326">
        <f>+IF(ISERROR(VLOOKUP($E$2,Ag!$A$5:$H$1519,2,0)),0,VLOOKUP($E$2,Ag!$A$5:$H$1519,2,0))</f>
        <v>500.46216442687296</v>
      </c>
      <c r="H7" s="326">
        <f>+IF(ISERROR(VLOOKUP($E$2,Ag!$A$5:$H$1519,4,0)),0,VLOOKUP($E$2,Ag!$A$5:$H$1519,4,0))</f>
        <v>427.74543968108804</v>
      </c>
      <c r="I7" s="326">
        <f>+IF(ISERROR(VLOOKUP($E$2,Ag!$A$5:$H$1519,5,0)),0,VLOOKUP($E$2,Ag!$A$5:$H$1519,5,0))</f>
        <v>451.55500000000001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21760</v>
      </c>
      <c r="E8" s="328">
        <f>+IF(ISERROR(VLOOKUP($E$2,Zn!$A$5:$H$2996,7,0)),0,VLOOKUP($E$2,Zn!$A$5:$H$2996,7,0))</f>
        <v>-50</v>
      </c>
      <c r="F8" s="327" t="s">
        <v>3</v>
      </c>
      <c r="G8" s="326">
        <f>+IF(ISERROR(VLOOKUP($E$2,Zn!$A$5:$H$2996,2,0)),0,VLOOKUP($E$2,Zn!$A$5:$H$2996,2,0))</f>
        <v>3132.9277036618973</v>
      </c>
      <c r="H8" s="326">
        <f>+IF(ISERROR(VLOOKUP($E$2,Zn!$A$5:$H$2996,4,0)),0,VLOOKUP($E$2,Zn!$A$5:$H$2996,4,0))</f>
        <v>2677.7159860358097</v>
      </c>
      <c r="I8" s="326">
        <f>+IF(ISERROR(VLOOKUP($E$2,Zn!$A$5:$H$2996,5,0)),0,VLOOKUP($E$2,Zn!$A$5:$H$2996,5,0))</f>
        <v>2587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99900</v>
      </c>
      <c r="E9" s="328">
        <f>+IF(ISERROR(VLOOKUP($E$2,Ni!$A$6:$H$2998,7,0)),0,VLOOKUP($E$2,Ni!$A$6:$H$2998,7,0))</f>
        <v>-475</v>
      </c>
      <c r="F9" s="327" t="s">
        <v>3</v>
      </c>
      <c r="G9" s="326">
        <f>+IF(ISERROR(VLOOKUP($E$2,Ni!$A$6:$H$2998,2,0)),0,VLOOKUP($E$2,Ni!$A$6:$H$2998,2,0))</f>
        <v>14383.248051278655</v>
      </c>
      <c r="H9" s="326">
        <f>+IF(ISERROR(VLOOKUP($E$2,Ni!$A$6:$H$2998,4,0)),0,VLOOKUP($E$2,Ni!$A$6:$H$2998,4,0))</f>
        <v>12293.37440280227</v>
      </c>
      <c r="I9" s="326">
        <f>+IF(ISERROR(VLOOKUP($E$2,Ni!$A$6:$H$2998,5,0)),0,VLOOKUP($E$2,Ni!$A$6:$H$2998,5,0))</f>
        <v>11370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2351</v>
      </c>
      <c r="E10" s="328">
        <f>+IF(ISERROR(VLOOKUP($E$2,Coke!$A$6:$H$2998,7,0)),0,VLOOKUP($E$2,Coke!$A$6:$H$2998,7,0))</f>
        <v>50.5</v>
      </c>
      <c r="F10" s="327" t="s">
        <v>3</v>
      </c>
      <c r="G10" s="326">
        <f>+IF(ISERROR(VLOOKUP($E$2,Coke!$A$6:$H$2998,2,0)),0,VLOOKUP($E$2,Coke!$A$6:$H$2998,2,0))</f>
        <v>338.48865033589709</v>
      </c>
      <c r="H10" s="326">
        <f>+IF(ISERROR(VLOOKUP($E$2,Coke!$A$6:$H$2998,4,0)),0,VLOOKUP($E$2,Coke!$A$6:$H$2998,4,0))</f>
        <v>289.30653874863003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4410</v>
      </c>
      <c r="E11" s="328">
        <f>+IF(ISERROR(VLOOKUP($E$2,Steel!$A$6:$H$2998,7,0)),0,VLOOKUP($E$2,Steel!$A$6:$H$2998,7,0))</f>
        <v>-15</v>
      </c>
      <c r="F11" s="327" t="s">
        <v>3</v>
      </c>
      <c r="G11" s="326">
        <f>+IF(ISERROR(VLOOKUP($E$2,Steel!$A$6:$H$2998,2,0)),0,VLOOKUP($E$2,Steel!$A$6:$H$2998,2,0))</f>
        <v>634.93617523662533</v>
      </c>
      <c r="H11" s="326">
        <f>+IF(ISERROR(VLOOKUP($E$2,Steel!$A$6:$H$2998,4,0)),0,VLOOKUP($E$2,Steel!$A$6:$H$2998,4,0))</f>
        <v>542.68049165523541</v>
      </c>
      <c r="I11" s="355">
        <f>+IF(ISERROR(VLOOKUP($E$2,Steel!$A$6:$H$2998,5,0)),0,VLOOKUP($E$2,Steel!$A$6:$H$2998,5,0))</f>
        <v>504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43418</v>
      </c>
      <c r="C15" s="182" t="s">
        <v>1003</v>
      </c>
      <c r="D15" s="192">
        <f>+IF(ISERROR(VLOOKUP($E$2,'CNY-VND'!$A$4:$B$500,2,0)),0,VLOOKUP($E$2,'CNY-VND'!$A$4:$B$500,2,0))</f>
        <v>3382</v>
      </c>
      <c r="E15" s="383" t="s">
        <v>1001</v>
      </c>
      <c r="F15" s="383"/>
      <c r="G15" s="383"/>
      <c r="H15" s="383"/>
      <c r="I15" s="383"/>
    </row>
    <row r="16" spans="1:13" ht="15.75" customHeight="1" x14ac:dyDescent="0.3">
      <c r="A16" s="182"/>
      <c r="B16" s="191"/>
      <c r="C16" s="182" t="s">
        <v>1002</v>
      </c>
      <c r="D16" s="192">
        <f>+IF(ISERROR(VLOOKUP($E$2,VNĐ_USD!$A$131:$B$478,2,0)),0,VLOOKUP($E$2,VNĐ_USD!$A$131:$B$478,2,0))</f>
        <v>23350</v>
      </c>
      <c r="E16" s="383" t="s">
        <v>1004</v>
      </c>
      <c r="F16" s="383"/>
      <c r="G16" s="383"/>
      <c r="H16" s="383"/>
      <c r="I16" s="383"/>
      <c r="L16" s="300"/>
    </row>
    <row r="17" spans="1:12" ht="15.75" customHeight="1" x14ac:dyDescent="0.3">
      <c r="A17" s="182"/>
      <c r="B17" s="191"/>
      <c r="C17" s="182" t="s">
        <v>1021</v>
      </c>
      <c r="D17" s="353">
        <f>+IF(ISERROR(VLOOKUP($E$2,USD_CNY!$A$1:$B$2000,2,0)),0,VLOOKUP($E$2,USD_CNY!$A$1:$B$2000,2,0))</f>
        <v>6.9455799999999996</v>
      </c>
      <c r="E17" s="354" t="s">
        <v>1022</v>
      </c>
      <c r="F17" s="352"/>
      <c r="G17" s="352"/>
      <c r="H17" s="352"/>
      <c r="I17" s="352"/>
      <c r="L17" s="300"/>
    </row>
    <row r="18" spans="1:12" ht="17.5" x14ac:dyDescent="0.3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 x14ac:dyDescent="0.3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 x14ac:dyDescent="0.3">
      <c r="A34" s="385" t="s">
        <v>657</v>
      </c>
      <c r="B34" s="385"/>
      <c r="C34" s="386" t="s">
        <v>4</v>
      </c>
      <c r="D34" s="386"/>
      <c r="E34" s="386"/>
      <c r="F34" s="386"/>
      <c r="G34" s="386"/>
      <c r="H34" s="386"/>
      <c r="I34" s="386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5" t="s">
        <v>705</v>
      </c>
      <c r="B49" s="385"/>
      <c r="C49" s="386" t="s">
        <v>706</v>
      </c>
      <c r="D49" s="386"/>
      <c r="E49" s="386"/>
      <c r="F49" s="386"/>
      <c r="G49" s="386"/>
      <c r="H49" s="386"/>
      <c r="I49" s="386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5" t="s">
        <v>721</v>
      </c>
      <c r="B67" s="385"/>
      <c r="C67" s="386" t="s">
        <v>722</v>
      </c>
      <c r="D67" s="386"/>
      <c r="E67" s="386"/>
      <c r="F67" s="386"/>
      <c r="G67" s="386"/>
      <c r="H67" s="386"/>
      <c r="I67" s="386"/>
    </row>
    <row r="82" spans="1:9" x14ac:dyDescent="0.3">
      <c r="A82" s="385" t="s">
        <v>759</v>
      </c>
      <c r="B82" s="385"/>
      <c r="C82" s="386" t="s">
        <v>760</v>
      </c>
      <c r="D82" s="386"/>
      <c r="E82" s="386"/>
      <c r="F82" s="386"/>
      <c r="G82" s="386"/>
      <c r="H82" s="386"/>
      <c r="I82" s="386"/>
    </row>
    <row r="100" spans="1:9" x14ac:dyDescent="0.3">
      <c r="A100" s="387" t="s">
        <v>1029</v>
      </c>
      <c r="B100" s="387"/>
      <c r="C100" s="387"/>
      <c r="D100" s="387"/>
      <c r="E100" s="387"/>
      <c r="F100" s="387"/>
      <c r="G100" s="387"/>
      <c r="H100" s="387"/>
      <c r="I100" s="387"/>
    </row>
    <row r="115" spans="1:9" x14ac:dyDescent="0.3">
      <c r="A115" s="387" t="s">
        <v>1030</v>
      </c>
      <c r="B115" s="387"/>
      <c r="C115" s="387"/>
      <c r="D115" s="387"/>
      <c r="E115" s="387"/>
      <c r="F115" s="387"/>
      <c r="G115" s="387"/>
      <c r="H115" s="387"/>
      <c r="I115" s="387"/>
    </row>
    <row r="128" spans="1:9" x14ac:dyDescent="0.3">
      <c r="A128" s="387" t="s">
        <v>1006</v>
      </c>
      <c r="B128" s="387"/>
      <c r="C128" s="387"/>
      <c r="D128" s="387"/>
      <c r="E128" s="387"/>
      <c r="F128" s="387"/>
      <c r="G128" s="387"/>
      <c r="H128" s="387"/>
      <c r="I128" s="387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E65" sqref="E65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16384" width="8.7265625" style="1"/>
  </cols>
  <sheetData>
    <row r="1" spans="1:7" x14ac:dyDescent="0.3">
      <c r="A1" s="356" t="s">
        <v>1028</v>
      </c>
    </row>
    <row r="3" spans="1:7" ht="42" x14ac:dyDescent="0.3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56" x14ac:dyDescent="0.3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66" si="14">+IF(F54=0,"",C54/F54)</f>
        <v>672.94171664705709</v>
      </c>
      <c r="C54" s="335">
        <v>4690</v>
      </c>
      <c r="D54" s="358">
        <f t="shared" ref="D54:D66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 t="str">
        <f t="shared" si="14"/>
        <v/>
      </c>
      <c r="C65" s="335"/>
      <c r="D65" s="357">
        <f t="shared" si="15"/>
        <v>0</v>
      </c>
      <c r="F65" s="359">
        <f>USD_CNY!B984</f>
        <v>0</v>
      </c>
      <c r="G65" s="361">
        <f t="shared" si="20"/>
        <v>-4410</v>
      </c>
    </row>
    <row r="66" spans="1:7" x14ac:dyDescent="0.3">
      <c r="A66" s="350">
        <v>43420</v>
      </c>
      <c r="B66" s="357" t="str">
        <f t="shared" si="14"/>
        <v/>
      </c>
      <c r="C66" s="335"/>
      <c r="D66" s="357">
        <f t="shared" si="15"/>
        <v>0</v>
      </c>
      <c r="F66" s="359">
        <f>USD_CNY!B985</f>
        <v>0</v>
      </c>
      <c r="G66" s="361">
        <f t="shared" si="20"/>
        <v>0</v>
      </c>
    </row>
    <row r="67" spans="1:7" x14ac:dyDescent="0.3">
      <c r="C67" s="335"/>
    </row>
    <row r="68" spans="1:7" x14ac:dyDescent="0.3">
      <c r="C68" s="335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73" activePane="bottomLeft" state="frozen"/>
      <selection pane="bottomLeft" activeCell="B984" sqref="B984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998</v>
      </c>
      <c r="B1" s="396"/>
      <c r="C1" s="396"/>
      <c r="D1" s="396"/>
      <c r="E1" s="396"/>
      <c r="F1" s="396"/>
      <c r="G1" s="396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2" t="s">
        <v>1020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/>
    </row>
    <row r="985" spans="1:2" x14ac:dyDescent="0.35">
      <c r="A985" s="225">
        <v>43420</v>
      </c>
      <c r="B985" s="341"/>
    </row>
    <row r="986" spans="1:2" x14ac:dyDescent="0.35">
      <c r="A986" s="125"/>
      <c r="B986" s="341"/>
    </row>
    <row r="987" spans="1:2" x14ac:dyDescent="0.35">
      <c r="A987" s="125"/>
      <c r="B987" s="341"/>
    </row>
    <row r="988" spans="1:2" x14ac:dyDescent="0.35">
      <c r="A988" s="125"/>
      <c r="B988" s="341"/>
    </row>
    <row r="989" spans="1:2" x14ac:dyDescent="0.35">
      <c r="A989" s="125"/>
      <c r="B989" s="341"/>
    </row>
    <row r="990" spans="1:2" x14ac:dyDescent="0.35">
      <c r="A990" s="125"/>
      <c r="B990" s="341"/>
    </row>
    <row r="991" spans="1:2" x14ac:dyDescent="0.35">
      <c r="A991" s="125"/>
      <c r="B991" s="341"/>
    </row>
    <row r="992" spans="1:2" x14ac:dyDescent="0.35">
      <c r="A992" s="125"/>
      <c r="B992" s="341"/>
    </row>
    <row r="993" spans="1:2" x14ac:dyDescent="0.35">
      <c r="A993" s="125"/>
      <c r="B993" s="341"/>
    </row>
    <row r="994" spans="1:2" x14ac:dyDescent="0.35">
      <c r="A994" s="125"/>
      <c r="B994" s="341"/>
    </row>
    <row r="995" spans="1:2" x14ac:dyDescent="0.35">
      <c r="A995" s="125"/>
      <c r="B995" s="341"/>
    </row>
    <row r="996" spans="1:2" x14ac:dyDescent="0.35">
      <c r="A996" s="1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53" activePane="bottomLeft" state="frozen"/>
      <selection pane="bottomLeft" activeCell="B466" sqref="B466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1013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1015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/>
    </row>
    <row r="467" spans="1:2" ht="15.5" x14ac:dyDescent="0.35">
      <c r="A467" s="231">
        <v>43420</v>
      </c>
      <c r="B467" s="333"/>
    </row>
    <row r="468" spans="1:2" ht="15.5" x14ac:dyDescent="0.35">
      <c r="A468" s="232"/>
      <c r="B468" s="333"/>
    </row>
    <row r="469" spans="1:2" ht="15.5" x14ac:dyDescent="0.35">
      <c r="A469" s="232"/>
      <c r="B469" s="333"/>
    </row>
    <row r="470" spans="1:2" ht="15.5" x14ac:dyDescent="0.35">
      <c r="A470" s="232"/>
      <c r="B470" s="333"/>
    </row>
    <row r="471" spans="1:2" ht="15.5" x14ac:dyDescent="0.35">
      <c r="A471" s="232"/>
      <c r="B471" s="333"/>
    </row>
    <row r="472" spans="1:2" ht="15.5" x14ac:dyDescent="0.35">
      <c r="A472" s="232"/>
      <c r="B472" s="333"/>
    </row>
    <row r="473" spans="1:2" ht="15.5" x14ac:dyDescent="0.35">
      <c r="A473" s="232"/>
      <c r="B473" s="333"/>
    </row>
    <row r="474" spans="1:2" ht="15.5" x14ac:dyDescent="0.35">
      <c r="A474" s="232"/>
      <c r="B474" s="333"/>
    </row>
    <row r="475" spans="1:2" ht="15.5" x14ac:dyDescent="0.35">
      <c r="A475" s="232"/>
      <c r="B475" s="333"/>
    </row>
    <row r="476" spans="1:2" ht="15.5" x14ac:dyDescent="0.35">
      <c r="A476" s="232"/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07" activePane="bottomLeft" state="frozen"/>
      <selection pane="bottomLeft" activeCell="B322" sqref="B322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7" t="s">
        <v>1018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1000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/>
    </row>
    <row r="323" spans="1:2" x14ac:dyDescent="0.35">
      <c r="A323" s="307">
        <v>43420</v>
      </c>
      <c r="B323" s="310"/>
    </row>
    <row r="324" spans="1:2" x14ac:dyDescent="0.35">
      <c r="A324" s="307"/>
      <c r="B324" s="310"/>
    </row>
    <row r="325" spans="1:2" x14ac:dyDescent="0.35">
      <c r="A325" s="307"/>
      <c r="B325" s="310"/>
    </row>
    <row r="326" spans="1:2" x14ac:dyDescent="0.35">
      <c r="A326" s="307"/>
      <c r="B326" s="310"/>
    </row>
    <row r="327" spans="1:2" x14ac:dyDescent="0.35">
      <c r="A327" s="307"/>
      <c r="B327" s="310"/>
    </row>
    <row r="328" spans="1:2" x14ac:dyDescent="0.35">
      <c r="A328" s="307"/>
      <c r="B328" s="310"/>
    </row>
    <row r="329" spans="1:2" x14ac:dyDescent="0.35">
      <c r="A329" s="307"/>
      <c r="B329" s="310"/>
    </row>
    <row r="330" spans="1:2" x14ac:dyDescent="0.35">
      <c r="A330" s="307"/>
      <c r="B330" s="310"/>
    </row>
    <row r="331" spans="1:2" x14ac:dyDescent="0.35">
      <c r="A331" s="307"/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89" activePane="bottomLeft" state="frozen"/>
      <selection pane="bottomLeft" activeCell="E1199" sqref="E1199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6130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00" si="33">+IF(F1188=0,"",C1188/F1188)</f>
        <v>7047.9524779751482</v>
      </c>
      <c r="C1188" s="267">
        <v>49120</v>
      </c>
      <c r="D1188" s="47">
        <f t="shared" ref="D1188:D1200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 t="str">
        <f t="shared" si="33"/>
        <v/>
      </c>
      <c r="C1199" s="267"/>
      <c r="D1199" s="47" t="e">
        <f t="shared" si="34"/>
        <v>#VALUE!</v>
      </c>
      <c r="E1199" s="267"/>
      <c r="F1199" s="170">
        <f>USD_CNY!B984</f>
        <v>0</v>
      </c>
      <c r="G1199" s="162">
        <f t="shared" si="40"/>
        <v>-48920</v>
      </c>
    </row>
    <row r="1200" spans="1:7" x14ac:dyDescent="0.35">
      <c r="A1200" s="225">
        <v>43420</v>
      </c>
      <c r="B1200" s="47" t="str">
        <f t="shared" si="33"/>
        <v/>
      </c>
      <c r="C1200" s="267"/>
      <c r="D1200" s="47" t="e">
        <f t="shared" si="34"/>
        <v>#VALUE!</v>
      </c>
      <c r="E1200" s="267"/>
      <c r="F1200" s="170">
        <f>USD_CNY!B985</f>
        <v>0</v>
      </c>
      <c r="G1200" s="162">
        <f t="shared" si="40"/>
        <v>0</v>
      </c>
    </row>
    <row r="1201" spans="1:6" x14ac:dyDescent="0.35">
      <c r="A1201" s="46"/>
      <c r="B1201" s="47"/>
      <c r="C1201" s="267"/>
      <c r="D1201" s="47"/>
      <c r="E1201" s="267"/>
      <c r="F1201" s="47"/>
    </row>
    <row r="1202" spans="1:6" x14ac:dyDescent="0.35">
      <c r="A1202" s="46"/>
      <c r="B1202" s="47"/>
      <c r="C1202" s="267"/>
      <c r="D1202" s="47"/>
      <c r="E1202" s="267"/>
      <c r="F1202" s="47"/>
    </row>
    <row r="1203" spans="1:6" x14ac:dyDescent="0.35">
      <c r="A1203" s="46"/>
      <c r="B1203" s="47"/>
      <c r="C1203" s="267"/>
      <c r="D1203" s="47"/>
      <c r="E1203" s="267"/>
      <c r="F1203" s="47"/>
    </row>
    <row r="1204" spans="1:6" x14ac:dyDescent="0.35">
      <c r="A1204" s="46"/>
      <c r="B1204" s="47"/>
      <c r="C1204" s="267"/>
      <c r="D1204" s="47"/>
      <c r="E1204" s="267"/>
      <c r="F1204" s="47"/>
    </row>
    <row r="1205" spans="1:6" x14ac:dyDescent="0.35">
      <c r="A1205" s="46"/>
      <c r="B1205" s="47"/>
      <c r="C1205" s="267"/>
      <c r="D1205" s="47"/>
      <c r="E1205" s="267"/>
      <c r="F1205" s="47"/>
    </row>
    <row r="1206" spans="1:6" x14ac:dyDescent="0.35">
      <c r="A1206" s="46"/>
      <c r="B1206" s="47"/>
      <c r="C1206" s="267"/>
      <c r="D1206" s="47"/>
      <c r="E1206" s="267"/>
      <c r="F1206" s="47"/>
    </row>
    <row r="1207" spans="1:6" x14ac:dyDescent="0.35">
      <c r="A1207" s="46"/>
      <c r="B1207" s="47"/>
      <c r="C1207" s="267"/>
      <c r="D1207" s="47"/>
      <c r="E1207" s="267"/>
      <c r="F1207" s="47"/>
    </row>
    <row r="1208" spans="1:6" x14ac:dyDescent="0.35">
      <c r="A1208" s="46"/>
      <c r="B1208" s="47"/>
      <c r="C1208" s="267"/>
      <c r="D1208" s="47"/>
      <c r="E1208" s="267"/>
      <c r="F1208" s="47"/>
    </row>
    <row r="1209" spans="1:6" x14ac:dyDescent="0.35">
      <c r="A1209" s="46"/>
      <c r="B1209" s="47"/>
      <c r="C1209" s="267"/>
      <c r="D1209" s="47"/>
      <c r="E1209" s="267"/>
      <c r="F1209" s="47"/>
    </row>
    <row r="1210" spans="1:6" x14ac:dyDescent="0.35">
      <c r="A1210" s="46"/>
      <c r="B1210" s="47"/>
      <c r="C1210" s="267"/>
      <c r="D1210" s="47"/>
      <c r="E1210" s="267"/>
      <c r="F1210" s="47"/>
    </row>
    <row r="1211" spans="1:6" x14ac:dyDescent="0.35">
      <c r="A1211" s="46"/>
      <c r="B1211" s="47"/>
      <c r="C1211" s="267"/>
      <c r="D1211" s="47"/>
      <c r="E1211" s="267"/>
      <c r="F1211" s="47"/>
    </row>
    <row r="1212" spans="1:6" x14ac:dyDescent="0.35">
      <c r="A1212" s="46"/>
      <c r="B1212" s="47"/>
      <c r="C1212" s="267"/>
      <c r="D1212" s="47"/>
      <c r="E1212" s="267"/>
      <c r="F1212" s="47"/>
    </row>
    <row r="1213" spans="1:6" x14ac:dyDescent="0.35">
      <c r="A1213" s="46"/>
      <c r="B1213" s="47"/>
      <c r="C1213" s="267"/>
      <c r="D1213" s="47"/>
      <c r="E1213" s="267"/>
      <c r="F1213" s="47"/>
    </row>
    <row r="1214" spans="1:6" x14ac:dyDescent="0.35">
      <c r="A1214" s="46"/>
      <c r="B1214" s="47"/>
      <c r="C1214" s="267"/>
      <c r="D1214" s="47"/>
      <c r="E1214" s="267"/>
      <c r="F1214" s="47"/>
    </row>
    <row r="1215" spans="1:6" x14ac:dyDescent="0.35">
      <c r="A1215" s="46"/>
      <c r="B1215" s="47"/>
      <c r="C1215" s="267"/>
      <c r="D1215" s="47"/>
      <c r="E1215" s="267"/>
      <c r="F1215" s="47"/>
    </row>
    <row r="1216" spans="1:6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89" activePane="bottomLeft" state="frozen"/>
      <selection pane="bottomLeft" activeCell="E1197" sqref="E1197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198" si="25">+IF(F1186=0,"",C1186/F1186)</f>
        <v>2650.8738198410192</v>
      </c>
      <c r="C1186" s="47">
        <v>18475</v>
      </c>
      <c r="D1186" s="47">
        <f t="shared" ref="D1186:D1198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 t="str">
        <f t="shared" si="25"/>
        <v/>
      </c>
      <c r="C1197" s="47"/>
      <c r="D1197" s="47" t="e">
        <f t="shared" si="26"/>
        <v>#VALUE!</v>
      </c>
      <c r="E1197" s="47"/>
      <c r="F1197" s="170">
        <f>USD_CNY!B984</f>
        <v>0</v>
      </c>
      <c r="G1197" s="162">
        <f t="shared" si="32"/>
        <v>-18625</v>
      </c>
    </row>
    <row r="1198" spans="1:7" x14ac:dyDescent="0.35">
      <c r="A1198" s="225">
        <v>43420</v>
      </c>
      <c r="B1198" s="47" t="str">
        <f t="shared" si="25"/>
        <v/>
      </c>
      <c r="C1198" s="47"/>
      <c r="D1198" s="47" t="e">
        <f t="shared" si="26"/>
        <v>#VALUE!</v>
      </c>
      <c r="E1198" s="47"/>
      <c r="F1198" s="170">
        <f>USD_CNY!B985</f>
        <v>0</v>
      </c>
      <c r="G1198" s="162">
        <f t="shared" si="32"/>
        <v>0</v>
      </c>
    </row>
    <row r="1199" spans="1:7" x14ac:dyDescent="0.35">
      <c r="A1199" s="201"/>
      <c r="B1199" s="47"/>
      <c r="C1199" s="47"/>
      <c r="D1199" s="47"/>
      <c r="E1199" s="47"/>
      <c r="F1199" s="62"/>
    </row>
    <row r="1200" spans="1:7" x14ac:dyDescent="0.35">
      <c r="A1200" s="201"/>
      <c r="B1200" s="47"/>
      <c r="C1200" s="47"/>
      <c r="D1200" s="47"/>
      <c r="E1200" s="47"/>
      <c r="F1200" s="62"/>
    </row>
    <row r="1201" spans="1:6" x14ac:dyDescent="0.35">
      <c r="A1201" s="201"/>
      <c r="B1201" s="47"/>
      <c r="C1201" s="47"/>
      <c r="D1201" s="47"/>
      <c r="E1201" s="47"/>
      <c r="F1201" s="62"/>
    </row>
    <row r="1202" spans="1:6" x14ac:dyDescent="0.35">
      <c r="A1202" s="201"/>
      <c r="B1202" s="47"/>
      <c r="C1202" s="47"/>
      <c r="D1202" s="47"/>
      <c r="E1202" s="47"/>
      <c r="F1202" s="62"/>
    </row>
    <row r="1203" spans="1:6" x14ac:dyDescent="0.35">
      <c r="A1203" s="201"/>
      <c r="B1203" s="47"/>
      <c r="C1203" s="47"/>
      <c r="D1203" s="47"/>
      <c r="E1203" s="47"/>
      <c r="F1203" s="62"/>
    </row>
    <row r="1204" spans="1:6" x14ac:dyDescent="0.35">
      <c r="A1204" s="201"/>
      <c r="B1204" s="47"/>
      <c r="C1204" s="47"/>
      <c r="D1204" s="47"/>
      <c r="E1204" s="47"/>
      <c r="F1204" s="62"/>
    </row>
    <row r="1205" spans="1:6" x14ac:dyDescent="0.35">
      <c r="A1205" s="201"/>
      <c r="B1205" s="47"/>
      <c r="C1205" s="47"/>
      <c r="D1205" s="47"/>
      <c r="E1205" s="47"/>
      <c r="F1205" s="62"/>
    </row>
    <row r="1206" spans="1:6" x14ac:dyDescent="0.35">
      <c r="A1206" s="201"/>
      <c r="B1206" s="47"/>
      <c r="C1206" s="47"/>
      <c r="D1206" s="47"/>
      <c r="E1206" s="47"/>
      <c r="F1206" s="62"/>
    </row>
    <row r="1207" spans="1:6" x14ac:dyDescent="0.35">
      <c r="A1207" s="201"/>
      <c r="B1207" s="47"/>
      <c r="C1207" s="47"/>
      <c r="D1207" s="47"/>
      <c r="E1207" s="47"/>
      <c r="F1207" s="62"/>
    </row>
    <row r="1208" spans="1:6" x14ac:dyDescent="0.35">
      <c r="A1208" s="201"/>
      <c r="B1208" s="47"/>
      <c r="C1208" s="47"/>
      <c r="D1208" s="47"/>
      <c r="E1208" s="47"/>
      <c r="F1208" s="62"/>
    </row>
    <row r="1209" spans="1:6" x14ac:dyDescent="0.35">
      <c r="A1209" s="201"/>
      <c r="B1209" s="47"/>
      <c r="C1209" s="47"/>
      <c r="D1209" s="47"/>
      <c r="E1209" s="47"/>
      <c r="F1209" s="62"/>
    </row>
    <row r="1210" spans="1:6" x14ac:dyDescent="0.35">
      <c r="A1210" s="201"/>
      <c r="B1210" s="47"/>
      <c r="C1210" s="47"/>
      <c r="D1210" s="47"/>
      <c r="E1210" s="47"/>
      <c r="F1210" s="62"/>
    </row>
    <row r="1211" spans="1:6" x14ac:dyDescent="0.35">
      <c r="A1211" s="201"/>
      <c r="B1211" s="47"/>
      <c r="C1211" s="47"/>
      <c r="D1211" s="47"/>
      <c r="E1211" s="47"/>
      <c r="F1211" s="62"/>
    </row>
    <row r="1212" spans="1:6" x14ac:dyDescent="0.35">
      <c r="A1212" s="201"/>
      <c r="B1212" s="47"/>
      <c r="C1212" s="47"/>
      <c r="D1212" s="47"/>
      <c r="E1212" s="47"/>
      <c r="F1212" s="62"/>
    </row>
    <row r="1213" spans="1:6" x14ac:dyDescent="0.35">
      <c r="A1213" s="201"/>
      <c r="B1213" s="47"/>
      <c r="C1213" s="47"/>
      <c r="D1213" s="47"/>
      <c r="E1213" s="47"/>
      <c r="F1213" s="62"/>
    </row>
    <row r="1214" spans="1:6" x14ac:dyDescent="0.35">
      <c r="A1214" s="201"/>
      <c r="B1214" s="47"/>
      <c r="C1214" s="47"/>
      <c r="D1214" s="47"/>
      <c r="E1214" s="47"/>
      <c r="F1214" s="62"/>
    </row>
    <row r="1215" spans="1:6" x14ac:dyDescent="0.35">
      <c r="A1215" s="201"/>
      <c r="B1215" s="47"/>
      <c r="C1215" s="47"/>
      <c r="D1215" s="47"/>
      <c r="E1215" s="47"/>
      <c r="F1215" s="62"/>
    </row>
    <row r="1216" spans="1:6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84" activePane="bottomLeft" state="frozen"/>
      <selection pane="bottomLeft" activeCell="A1194" sqref="A1194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197" si="30">+IF(F1187=0,"",C1187/F1187)</f>
        <v>506.06938904353314</v>
      </c>
      <c r="C1187" s="257">
        <v>3527</v>
      </c>
      <c r="D1187" s="20">
        <f t="shared" ref="D1187:D1197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/>
      <c r="C1198" s="257"/>
      <c r="D1198" s="20"/>
      <c r="E1198" s="20"/>
      <c r="F1198" s="58"/>
    </row>
    <row r="1199" spans="1:7" x14ac:dyDescent="0.35">
      <c r="A1199" s="225">
        <v>43420</v>
      </c>
      <c r="B1199" s="20"/>
      <c r="C1199" s="257"/>
      <c r="D1199" s="20"/>
      <c r="E1199" s="20"/>
      <c r="F1199" s="58"/>
    </row>
    <row r="1200" spans="1:7" x14ac:dyDescent="0.35">
      <c r="A1200" s="224"/>
      <c r="B1200" s="20"/>
      <c r="C1200" s="257"/>
      <c r="D1200" s="20"/>
      <c r="E1200" s="20"/>
      <c r="F1200" s="58"/>
    </row>
    <row r="1201" spans="1:6" x14ac:dyDescent="0.35">
      <c r="A1201" s="224"/>
      <c r="B1201" s="20"/>
      <c r="C1201" s="257"/>
      <c r="D1201" s="20"/>
      <c r="E1201" s="20"/>
      <c r="F1201" s="58"/>
    </row>
    <row r="1202" spans="1:6" x14ac:dyDescent="0.35">
      <c r="A1202" s="224"/>
      <c r="B1202" s="20"/>
      <c r="C1202" s="257"/>
      <c r="D1202" s="20"/>
      <c r="E1202" s="20"/>
      <c r="F1202" s="58"/>
    </row>
    <row r="1203" spans="1:6" x14ac:dyDescent="0.35">
      <c r="A1203" s="224"/>
      <c r="B1203" s="20"/>
      <c r="C1203" s="257"/>
      <c r="D1203" s="20"/>
      <c r="E1203" s="20"/>
      <c r="F1203" s="58"/>
    </row>
    <row r="1204" spans="1:6" x14ac:dyDescent="0.35">
      <c r="A1204" s="224"/>
      <c r="B1204" s="20"/>
      <c r="C1204" s="257"/>
      <c r="D1204" s="20"/>
      <c r="E1204" s="20"/>
      <c r="F1204" s="58"/>
    </row>
    <row r="1205" spans="1:6" x14ac:dyDescent="0.35">
      <c r="A1205" s="224"/>
      <c r="B1205" s="20"/>
      <c r="C1205" s="257"/>
      <c r="D1205" s="20"/>
      <c r="E1205" s="20"/>
      <c r="F1205" s="58"/>
    </row>
    <row r="1206" spans="1:6" x14ac:dyDescent="0.35">
      <c r="A1206" s="224"/>
      <c r="B1206" s="20"/>
      <c r="C1206" s="257"/>
      <c r="D1206" s="20"/>
      <c r="E1206" s="20"/>
      <c r="F1206" s="58"/>
    </row>
    <row r="1207" spans="1:6" x14ac:dyDescent="0.35">
      <c r="A1207" s="224"/>
      <c r="B1207" s="20"/>
      <c r="C1207" s="257"/>
      <c r="D1207" s="20"/>
      <c r="E1207" s="20"/>
      <c r="F1207" s="58"/>
    </row>
    <row r="1208" spans="1:6" x14ac:dyDescent="0.35">
      <c r="A1208" s="224"/>
      <c r="B1208" s="20"/>
      <c r="C1208" s="257"/>
      <c r="D1208" s="20"/>
      <c r="E1208" s="20"/>
      <c r="F1208" s="58"/>
    </row>
    <row r="1209" spans="1:6" x14ac:dyDescent="0.35">
      <c r="A1209" s="224"/>
      <c r="B1209" s="20"/>
      <c r="C1209" s="257"/>
      <c r="D1209" s="20"/>
      <c r="E1209" s="20"/>
      <c r="F1209" s="58"/>
    </row>
    <row r="1210" spans="1:6" x14ac:dyDescent="0.35">
      <c r="A1210" s="224"/>
      <c r="B1210" s="20"/>
      <c r="C1210" s="257"/>
      <c r="D1210" s="20"/>
      <c r="E1210" s="20"/>
      <c r="F1210" s="58"/>
    </row>
    <row r="1211" spans="1:6" x14ac:dyDescent="0.35">
      <c r="A1211" s="224"/>
      <c r="B1211" s="20"/>
      <c r="C1211" s="257"/>
      <c r="D1211" s="20"/>
      <c r="E1211" s="20"/>
      <c r="F1211" s="58"/>
    </row>
    <row r="1212" spans="1:6" x14ac:dyDescent="0.35">
      <c r="A1212" s="224"/>
      <c r="B1212" s="20"/>
      <c r="C1212" s="257"/>
      <c r="D1212" s="20"/>
      <c r="E1212" s="20"/>
      <c r="F1212" s="58"/>
    </row>
    <row r="1213" spans="1:6" x14ac:dyDescent="0.35">
      <c r="A1213" s="224"/>
      <c r="B1213" s="20"/>
      <c r="C1213" s="257"/>
      <c r="D1213" s="20"/>
      <c r="E1213" s="20"/>
      <c r="F1213" s="58"/>
    </row>
    <row r="1214" spans="1:6" x14ac:dyDescent="0.35">
      <c r="A1214" s="224"/>
      <c r="B1214" s="20"/>
      <c r="C1214" s="257"/>
      <c r="D1214" s="20"/>
      <c r="E1214" s="20"/>
      <c r="F1214" s="58"/>
    </row>
    <row r="1215" spans="1:6" x14ac:dyDescent="0.35">
      <c r="A1215" s="224"/>
      <c r="B1215" s="20"/>
      <c r="C1215" s="257"/>
      <c r="D1215" s="20"/>
      <c r="E1215" s="20"/>
      <c r="F1215" s="58"/>
    </row>
    <row r="1216" spans="1:6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81" activePane="bottomLeft" state="frozen"/>
      <selection pane="bottomLeft" activeCell="E1195" sqref="E1195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2677.7159860358097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196" si="32">+IF(F1184=0,"",C1184/F1184)</f>
        <v>3166.7001463540619</v>
      </c>
      <c r="C1184" s="257">
        <v>22070</v>
      </c>
      <c r="D1184" s="20">
        <f t="shared" ref="D1184:D1196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6" si="36">+C1194-C1193</f>
        <v>-50</v>
      </c>
    </row>
    <row r="1195" spans="1:7" x14ac:dyDescent="0.35">
      <c r="A1195" s="225">
        <v>43419</v>
      </c>
      <c r="B1195" s="20" t="str">
        <f t="shared" si="32"/>
        <v/>
      </c>
      <c r="C1195" s="257"/>
      <c r="D1195" s="20" t="e">
        <f t="shared" si="33"/>
        <v>#VALUE!</v>
      </c>
      <c r="E1195" s="257"/>
      <c r="F1195" s="170">
        <f>USD_CNY!B984</f>
        <v>0</v>
      </c>
      <c r="G1195" s="184">
        <f t="shared" si="36"/>
        <v>-21760</v>
      </c>
    </row>
    <row r="1196" spans="1:7" x14ac:dyDescent="0.35">
      <c r="A1196" s="225">
        <v>43420</v>
      </c>
      <c r="B1196" s="20" t="str">
        <f t="shared" si="32"/>
        <v/>
      </c>
      <c r="C1196" s="257"/>
      <c r="D1196" s="20" t="e">
        <f t="shared" si="33"/>
        <v>#VALUE!</v>
      </c>
      <c r="E1196" s="257"/>
      <c r="F1196" s="170">
        <f>USD_CNY!B985</f>
        <v>0</v>
      </c>
      <c r="G1196" s="184">
        <f t="shared" si="36"/>
        <v>0</v>
      </c>
    </row>
    <row r="1197" spans="1:7" x14ac:dyDescent="0.35">
      <c r="A1197" s="225"/>
      <c r="B1197" s="20"/>
      <c r="C1197" s="257"/>
      <c r="D1197" s="20"/>
      <c r="E1197" s="257"/>
      <c r="F1197" s="170"/>
    </row>
    <row r="1198" spans="1:7" x14ac:dyDescent="0.35">
      <c r="A1198" s="225"/>
      <c r="B1198" s="20"/>
      <c r="C1198" s="257"/>
      <c r="D1198" s="20"/>
      <c r="E1198" s="257"/>
      <c r="F1198" s="170"/>
    </row>
    <row r="1199" spans="1:7" x14ac:dyDescent="0.35">
      <c r="A1199" s="225"/>
      <c r="B1199" s="20"/>
      <c r="C1199" s="257"/>
      <c r="D1199" s="20"/>
      <c r="E1199" s="257"/>
      <c r="F1199" s="170"/>
    </row>
    <row r="1200" spans="1:7" x14ac:dyDescent="0.35">
      <c r="A1200" s="225"/>
      <c r="B1200" s="20"/>
      <c r="C1200" s="257"/>
      <c r="D1200" s="20"/>
      <c r="E1200" s="257"/>
      <c r="F1200" s="170"/>
    </row>
    <row r="1201" spans="1:6" x14ac:dyDescent="0.35">
      <c r="A1201" s="225"/>
      <c r="B1201" s="20"/>
      <c r="C1201" s="257"/>
      <c r="D1201" s="20"/>
      <c r="E1201" s="257"/>
      <c r="F1201" s="170"/>
    </row>
    <row r="1202" spans="1:6" x14ac:dyDescent="0.35">
      <c r="A1202" s="225"/>
      <c r="B1202" s="20"/>
      <c r="C1202" s="257"/>
      <c r="D1202" s="20"/>
      <c r="E1202" s="257"/>
      <c r="F1202" s="170"/>
    </row>
    <row r="1203" spans="1:6" x14ac:dyDescent="0.35">
      <c r="A1203" s="225"/>
      <c r="B1203" s="20"/>
      <c r="C1203" s="257"/>
      <c r="D1203" s="20"/>
      <c r="E1203" s="257"/>
      <c r="F1203" s="170"/>
    </row>
    <row r="1204" spans="1:6" x14ac:dyDescent="0.35">
      <c r="A1204" s="225"/>
      <c r="B1204" s="20"/>
      <c r="C1204" s="257"/>
      <c r="D1204" s="20"/>
      <c r="E1204" s="257"/>
      <c r="F1204" s="170"/>
    </row>
    <row r="1205" spans="1:6" x14ac:dyDescent="0.35">
      <c r="A1205" s="225"/>
      <c r="B1205" s="20"/>
      <c r="C1205" s="257"/>
      <c r="D1205" s="20"/>
      <c r="E1205" s="257"/>
      <c r="F1205" s="170"/>
    </row>
    <row r="1206" spans="1:6" x14ac:dyDescent="0.35">
      <c r="A1206" s="225"/>
      <c r="B1206" s="20"/>
      <c r="C1206" s="257"/>
      <c r="D1206" s="20"/>
      <c r="E1206" s="257"/>
      <c r="F1206" s="170"/>
    </row>
    <row r="1207" spans="1:6" x14ac:dyDescent="0.35">
      <c r="A1207" s="225"/>
      <c r="B1207" s="20"/>
      <c r="C1207" s="257"/>
      <c r="D1207" s="20"/>
      <c r="E1207" s="257"/>
      <c r="F1207" s="170"/>
    </row>
    <row r="1208" spans="1:6" x14ac:dyDescent="0.35">
      <c r="A1208" s="225"/>
      <c r="B1208" s="20"/>
      <c r="C1208" s="257"/>
      <c r="D1208" s="20"/>
      <c r="E1208" s="257"/>
      <c r="F1208" s="170"/>
    </row>
    <row r="1209" spans="1:6" x14ac:dyDescent="0.35">
      <c r="A1209" s="225"/>
      <c r="B1209" s="20"/>
      <c r="C1209" s="257"/>
      <c r="D1209" s="20"/>
      <c r="E1209" s="257"/>
      <c r="F1209" s="170"/>
    </row>
    <row r="1210" spans="1:6" x14ac:dyDescent="0.35">
      <c r="A1210" s="225"/>
      <c r="B1210" s="20"/>
      <c r="C1210" s="257"/>
      <c r="D1210" s="20"/>
      <c r="E1210" s="257"/>
      <c r="F1210" s="170"/>
    </row>
    <row r="1211" spans="1:6" x14ac:dyDescent="0.35">
      <c r="A1211" s="225"/>
      <c r="B1211" s="20"/>
      <c r="C1211" s="257"/>
      <c r="D1211" s="20"/>
      <c r="E1211" s="257"/>
      <c r="F1211" s="170"/>
    </row>
    <row r="1212" spans="1:6" x14ac:dyDescent="0.35">
      <c r="A1212" s="225"/>
      <c r="B1212" s="20"/>
      <c r="C1212" s="257"/>
      <c r="D1212" s="20"/>
      <c r="E1212" s="257"/>
      <c r="F1212" s="170"/>
    </row>
    <row r="1213" spans="1:6" x14ac:dyDescent="0.35">
      <c r="A1213" s="225"/>
      <c r="B1213" s="20"/>
      <c r="C1213" s="257"/>
      <c r="D1213" s="20"/>
      <c r="E1213" s="257"/>
      <c r="F1213" s="170"/>
    </row>
    <row r="1214" spans="1:6" x14ac:dyDescent="0.35">
      <c r="A1214" s="225"/>
      <c r="B1214" s="20"/>
      <c r="C1214" s="257"/>
      <c r="D1214" s="20"/>
      <c r="E1214" s="257"/>
      <c r="F1214" s="170"/>
    </row>
    <row r="1215" spans="1:6" x14ac:dyDescent="0.35">
      <c r="A1215" s="225"/>
      <c r="B1215" s="20"/>
      <c r="C1215" s="257"/>
      <c r="D1215" s="20"/>
      <c r="E1215" s="257"/>
      <c r="F1215" s="170"/>
    </row>
    <row r="1216" spans="1:6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34" activePane="bottomLeft" state="frozen"/>
      <selection pane="bottomLeft" activeCell="E741" sqref="E74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43" si="28">+IF(F731=0,"",C731/F731)</f>
        <v>14764.542141360806</v>
      </c>
      <c r="C731" s="288">
        <v>102900</v>
      </c>
      <c r="D731" s="110">
        <f t="shared" ref="D731:D743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 t="str">
        <f t="shared" si="28"/>
        <v/>
      </c>
      <c r="C742" s="288"/>
      <c r="D742" s="110">
        <f t="shared" si="29"/>
        <v>0</v>
      </c>
      <c r="E742" s="288"/>
      <c r="F742" s="177">
        <f>USD_CNY!B984</f>
        <v>0</v>
      </c>
      <c r="G742" s="106">
        <f t="shared" si="16"/>
        <v>-99900</v>
      </c>
    </row>
    <row r="743" spans="1:7" x14ac:dyDescent="0.3">
      <c r="A743" s="350">
        <v>43420</v>
      </c>
      <c r="B743" s="110" t="str">
        <f t="shared" si="28"/>
        <v/>
      </c>
      <c r="C743" s="288"/>
      <c r="D743" s="110">
        <f t="shared" si="29"/>
        <v>0</v>
      </c>
      <c r="E743" s="288"/>
      <c r="F743" s="177">
        <f>USD_CNY!B985</f>
        <v>0</v>
      </c>
      <c r="G743" s="106">
        <f t="shared" si="16"/>
        <v>0</v>
      </c>
    </row>
    <row r="744" spans="1:7" x14ac:dyDescent="0.3">
      <c r="A744" s="350"/>
      <c r="B744" s="110"/>
      <c r="C744" s="288"/>
      <c r="D744" s="110"/>
      <c r="E744" s="288"/>
      <c r="F744" s="177"/>
      <c r="G744" s="106">
        <f t="shared" si="16"/>
        <v>0</v>
      </c>
    </row>
    <row r="745" spans="1:7" x14ac:dyDescent="0.3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 x14ac:dyDescent="0.3">
      <c r="A746" s="251"/>
      <c r="B746" s="110"/>
      <c r="C746" s="288"/>
      <c r="D746" s="110"/>
      <c r="E746" s="288"/>
      <c r="F746" s="177"/>
    </row>
    <row r="747" spans="1:7" x14ac:dyDescent="0.3">
      <c r="A747" s="251"/>
      <c r="B747" s="110"/>
      <c r="C747" s="288"/>
      <c r="D747" s="110"/>
      <c r="E747" s="288"/>
      <c r="F747" s="177"/>
    </row>
    <row r="748" spans="1:7" x14ac:dyDescent="0.3">
      <c r="A748" s="251"/>
      <c r="B748" s="110"/>
      <c r="C748" s="288"/>
      <c r="D748" s="110"/>
      <c r="E748" s="288"/>
      <c r="F748" s="177"/>
    </row>
    <row r="749" spans="1:7" x14ac:dyDescent="0.3">
      <c r="A749" s="251"/>
      <c r="B749" s="110"/>
      <c r="C749" s="288"/>
      <c r="D749" s="110"/>
      <c r="E749" s="288"/>
      <c r="F749" s="177"/>
    </row>
    <row r="750" spans="1:7" x14ac:dyDescent="0.3">
      <c r="A750" s="251"/>
      <c r="B750" s="110"/>
      <c r="C750" s="288"/>
      <c r="D750" s="110"/>
      <c r="E750" s="288"/>
      <c r="F750" s="177"/>
    </row>
    <row r="751" spans="1:7" x14ac:dyDescent="0.3">
      <c r="A751" s="251"/>
      <c r="B751" s="110"/>
      <c r="C751" s="288"/>
      <c r="D751" s="110"/>
      <c r="E751" s="288"/>
      <c r="F751" s="177"/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7"/>
  <sheetViews>
    <sheetView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C63" sqref="C63:C67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67" si="13">+IF(F55=0,"",C55/F55)</f>
        <v>342.49720205469623</v>
      </c>
      <c r="C55" s="371">
        <v>2387</v>
      </c>
      <c r="D55" s="357">
        <f t="shared" ref="D55:D67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1025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1025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1025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1025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1025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1025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1025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1025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1025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1025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 t="str">
        <f t="shared" si="13"/>
        <v/>
      </c>
      <c r="C66" s="371"/>
      <c r="D66" s="357">
        <f t="shared" si="14"/>
        <v>0</v>
      </c>
      <c r="F66" s="1">
        <f>USD_CNY!B984</f>
        <v>0</v>
      </c>
      <c r="G66" s="361">
        <f t="shared" si="20"/>
        <v>-2351</v>
      </c>
    </row>
    <row r="67" spans="1:7" x14ac:dyDescent="0.3">
      <c r="A67" s="350">
        <v>43420</v>
      </c>
      <c r="B67" s="357" t="str">
        <f t="shared" si="13"/>
        <v/>
      </c>
      <c r="C67" s="371"/>
      <c r="D67" s="357">
        <f t="shared" si="14"/>
        <v>0</v>
      </c>
      <c r="F67" s="1">
        <f>USD_CNY!B985</f>
        <v>0</v>
      </c>
      <c r="G67" s="361">
        <f t="shared" si="2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2018-11-14T04:00:08Z</dcterms:modified>
</cp:coreProperties>
</file>