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190" i="4" l="1"/>
  <c r="D57" i="16"/>
  <c r="D58" i="16"/>
  <c r="B57" i="16"/>
  <c r="B58" i="16"/>
  <c r="B59" i="16"/>
  <c r="D59" i="16" s="1"/>
  <c r="B60" i="16"/>
  <c r="D60" i="16" s="1"/>
  <c r="B61" i="16"/>
  <c r="D61" i="16" s="1"/>
  <c r="F57" i="16"/>
  <c r="G57" i="16"/>
  <c r="F58" i="16"/>
  <c r="G58" i="16"/>
  <c r="F59" i="16"/>
  <c r="G59" i="16"/>
  <c r="F60" i="16"/>
  <c r="G60" i="16"/>
  <c r="F61" i="16"/>
  <c r="G61" i="16"/>
  <c r="D58" i="15"/>
  <c r="D59" i="15"/>
  <c r="D60" i="15"/>
  <c r="D61" i="15"/>
  <c r="D62" i="15"/>
  <c r="B58" i="15"/>
  <c r="B59" i="15"/>
  <c r="B60" i="15"/>
  <c r="B61" i="15"/>
  <c r="B62" i="15"/>
  <c r="F58" i="15"/>
  <c r="G58" i="15"/>
  <c r="F59" i="15"/>
  <c r="G59" i="15"/>
  <c r="F60" i="15"/>
  <c r="G60" i="15"/>
  <c r="F61" i="15"/>
  <c r="G61" i="15"/>
  <c r="F62" i="15"/>
  <c r="G62" i="15"/>
  <c r="D734" i="7"/>
  <c r="D735" i="7"/>
  <c r="D736" i="7"/>
  <c r="D737" i="7"/>
  <c r="D738" i="7"/>
  <c r="B734" i="7"/>
  <c r="B735" i="7"/>
  <c r="B736" i="7"/>
  <c r="B737" i="7"/>
  <c r="B738" i="7"/>
  <c r="F734" i="7"/>
  <c r="F735" i="7"/>
  <c r="F736" i="7"/>
  <c r="F737" i="7"/>
  <c r="F738" i="7"/>
  <c r="D1187" i="5"/>
  <c r="D1188" i="5"/>
  <c r="D1189" i="5"/>
  <c r="D1190" i="5"/>
  <c r="D1191" i="5"/>
  <c r="B1187" i="5"/>
  <c r="B1188" i="5"/>
  <c r="B1189" i="5"/>
  <c r="B1190" i="5"/>
  <c r="B1191" i="5"/>
  <c r="F1187" i="5"/>
  <c r="G1187" i="5"/>
  <c r="F1188" i="5"/>
  <c r="G1188" i="5"/>
  <c r="F1189" i="5"/>
  <c r="G1189" i="5"/>
  <c r="F1190" i="5"/>
  <c r="G1190" i="5"/>
  <c r="F1191" i="5"/>
  <c r="G1191" i="5"/>
  <c r="D1190" i="4"/>
  <c r="D1191" i="4"/>
  <c r="D1192" i="4"/>
  <c r="D1193" i="4"/>
  <c r="D1194" i="4"/>
  <c r="B1190" i="4"/>
  <c r="B1191" i="4"/>
  <c r="B1192" i="4"/>
  <c r="B1193" i="4"/>
  <c r="B1194" i="4"/>
  <c r="F1190" i="4"/>
  <c r="G1190" i="4"/>
  <c r="F1191" i="4"/>
  <c r="G1191" i="4"/>
  <c r="F1192" i="4"/>
  <c r="G1192" i="4"/>
  <c r="F1193" i="4"/>
  <c r="G1193" i="4"/>
  <c r="F1194" i="4"/>
  <c r="G1194" i="4"/>
  <c r="B1189" i="3"/>
  <c r="D1189" i="3"/>
  <c r="F1189" i="3"/>
  <c r="G1189" i="3"/>
  <c r="F1190" i="3"/>
  <c r="G1190" i="3"/>
  <c r="F1191" i="3"/>
  <c r="G1191" i="3"/>
  <c r="F1192" i="3"/>
  <c r="G1192" i="3"/>
  <c r="F1193" i="3"/>
  <c r="G1193" i="3"/>
  <c r="D1191" i="2"/>
  <c r="D1192" i="2"/>
  <c r="D1193" i="2"/>
  <c r="D1194" i="2"/>
  <c r="D1195" i="2"/>
  <c r="B1191" i="2"/>
  <c r="B1192" i="2"/>
  <c r="B1193" i="2"/>
  <c r="B1194" i="2"/>
  <c r="B1195" i="2"/>
  <c r="F1191" i="2"/>
  <c r="G1191" i="2"/>
  <c r="F1192" i="2"/>
  <c r="G1192" i="2"/>
  <c r="F1193" i="2"/>
  <c r="G1193" i="2"/>
  <c r="F1194" i="2"/>
  <c r="G1194" i="2"/>
  <c r="F1195" i="2"/>
  <c r="G1195" i="2"/>
  <c r="E1189" i="4" l="1"/>
  <c r="G56" i="16"/>
  <c r="B56" i="16"/>
  <c r="D56" i="16" s="1"/>
  <c r="F56" i="16"/>
  <c r="B57" i="15"/>
  <c r="D57" i="15" s="1"/>
  <c r="F57" i="15"/>
  <c r="G57" i="15"/>
  <c r="D733" i="7"/>
  <c r="F733" i="7"/>
  <c r="B733" i="7"/>
  <c r="D1186" i="5"/>
  <c r="B1186" i="5"/>
  <c r="F1186" i="5"/>
  <c r="G1186" i="5"/>
  <c r="D1189" i="4"/>
  <c r="B1189" i="4"/>
  <c r="F1189" i="4"/>
  <c r="G1189" i="4"/>
  <c r="D1188" i="3"/>
  <c r="B1188" i="3"/>
  <c r="F1188" i="3"/>
  <c r="G1188" i="3"/>
  <c r="D1190" i="2"/>
  <c r="F1190" i="2"/>
  <c r="B1190" i="2" s="1"/>
  <c r="G1190" i="2"/>
  <c r="E1188" i="4" l="1"/>
  <c r="D1187" i="3"/>
  <c r="B1187" i="3"/>
  <c r="B55" i="16"/>
  <c r="D55" i="16"/>
  <c r="F55" i="16"/>
  <c r="G55" i="16"/>
  <c r="B56" i="15"/>
  <c r="D56" i="15" s="1"/>
  <c r="F56" i="15"/>
  <c r="G56" i="15"/>
  <c r="B732" i="7"/>
  <c r="D732" i="7" s="1"/>
  <c r="G732" i="7"/>
  <c r="F732" i="7"/>
  <c r="B1185" i="5"/>
  <c r="D1185" i="5" s="1"/>
  <c r="F1185" i="5"/>
  <c r="G1185" i="5"/>
  <c r="B1188" i="4"/>
  <c r="D1188" i="4" s="1"/>
  <c r="F1188" i="4"/>
  <c r="G1188" i="4"/>
  <c r="F1187" i="3"/>
  <c r="G1187" i="3"/>
  <c r="B1189" i="2"/>
  <c r="D1189" i="2" s="1"/>
  <c r="F1189" i="2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E9" i="1" s="1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D1123" i="3" l="1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<sst xmlns="http://schemas.openxmlformats.org/spreadsheetml/2006/main" count="4519" uniqueCount="1031">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</sst>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9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Cu!$A$760:$A$1191</c:f>
              <c:numCache>
                <c:formatCode>yyyy\.mm\.dd</c:formatCode>
                <c:ptCount val="21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</c:numCache>
            </c:numRef>
          </c:cat>
          <c:val>
            <c:numRef>
              <c:f>Cu!$B$979:$B$1191</c:f>
              <c:numCache>
                <c:formatCode>_(* #,##0.00_);_(* \(#,##0.00\);_(* "-"??_);_(@_)</c:formatCode>
                <c:ptCount val="21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87552"/>
        <c:axId val="143914496"/>
      </c:areaChart>
      <c:dateAx>
        <c:axId val="1392875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3914496"/>
        <c:crosses val="autoZero"/>
        <c:auto val="1"/>
        <c:lblOffset val="100"/>
        <c:baseTimeUnit val="days"/>
      </c:dateAx>
      <c:valAx>
        <c:axId val="1439144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9287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74560"/>
        <c:axId val="164276096"/>
      </c:areaChart>
      <c:dateAx>
        <c:axId val="1642745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27609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6427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2745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Ag!$A$875:$A$1190</c:f>
              <c:numCache>
                <c:formatCode>yyyy\.mm\.dd</c:formatCode>
                <c:ptCount val="20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</c:numCache>
            </c:numRef>
          </c:cat>
          <c:val>
            <c:numRef>
              <c:f>Ag!$B$875:$B$1190</c:f>
              <c:numCache>
                <c:formatCode>_(* #,##0.00_);_(* \(#,##0.00\);_(* "-"??_);_(@_)</c:formatCode>
                <c:ptCount val="20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08096"/>
        <c:axId val="164309632"/>
      </c:areaChart>
      <c:dateAx>
        <c:axId val="1643080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09632"/>
        <c:crosses val="autoZero"/>
        <c:auto val="1"/>
        <c:lblOffset val="100"/>
        <c:baseTimeUnit val="days"/>
        <c:majorUnit val="7"/>
        <c:majorTimeUnit val="days"/>
      </c:dateAx>
      <c:valAx>
        <c:axId val="1643096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08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Zn!$A$760:$A$1187</c:f>
              <c:numCache>
                <c:formatCode>yyyy\.mm\.dd</c:formatCode>
                <c:ptCount val="20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</c:numCache>
            </c:numRef>
          </c:cat>
          <c:val>
            <c:numRef>
              <c:f>Zn!$B$760:$B$1187</c:f>
              <c:numCache>
                <c:formatCode>_(* #,##0.00_);_(* \(#,##0.00\);_(* "-"??_);_(@_)</c:formatCode>
                <c:ptCount val="20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30880"/>
        <c:axId val="164340864"/>
      </c:areaChart>
      <c:dateAx>
        <c:axId val="1643308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40864"/>
        <c:crosses val="autoZero"/>
        <c:auto val="1"/>
        <c:lblOffset val="100"/>
        <c:baseTimeUnit val="days"/>
      </c:dateAx>
      <c:valAx>
        <c:axId val="16434086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308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USD_CNY!$A$910:$A$976</c:f>
              <c:numCache>
                <c:formatCode>yyyy\.mm\.dd</c:formatCode>
                <c:ptCount val="67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</c:numCache>
            </c:numRef>
          </c:cat>
          <c:val>
            <c:numRef>
              <c:f>USD_CNY!$B$910:$B$976</c:f>
              <c:numCache>
                <c:formatCode>_(* #,##0.00000_);_(* \(#,##0.00000\);_(* "-"??_);_(@_)</c:formatCode>
                <c:ptCount val="67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52768"/>
        <c:axId val="164354304"/>
      </c:areaChart>
      <c:dateAx>
        <c:axId val="1643527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4354304"/>
        <c:crosses val="autoZero"/>
        <c:auto val="1"/>
        <c:lblOffset val="100"/>
        <c:baseTimeUnit val="days"/>
        <c:majorUnit val="7"/>
      </c:dateAx>
      <c:valAx>
        <c:axId val="16435430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527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54784"/>
        <c:axId val="179256320"/>
      </c:areaChart>
      <c:catAx>
        <c:axId val="1792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256320"/>
        <c:crosses val="autoZero"/>
        <c:auto val="1"/>
        <c:lblAlgn val="ctr"/>
        <c:lblOffset val="100"/>
        <c:noMultiLvlLbl val="0"/>
      </c:catAx>
      <c:valAx>
        <c:axId val="17925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2547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Pb!$A$759:$A$1189</c:f>
              <c:numCache>
                <c:formatCode>yyyy\.mm\.dd</c:formatCode>
                <c:ptCount val="20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</c:numCache>
            </c:numRef>
          </c:cat>
          <c:val>
            <c:numRef>
              <c:f>Pb!$B$759:$B$1189</c:f>
              <c:numCache>
                <c:formatCode>_(* #,##0.00_);_(* \(#,##0.00\);_(* "-"??_);_(@_)</c:formatCode>
                <c:ptCount val="20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21536"/>
        <c:axId val="179271936"/>
      </c:areaChart>
      <c:dateAx>
        <c:axId val="1643215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927193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79271936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3215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59968"/>
        <c:axId val="179461504"/>
      </c:lineChart>
      <c:dateAx>
        <c:axId val="179459968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61504"/>
        <c:crosses val="autoZero"/>
        <c:auto val="1"/>
        <c:lblOffset val="100"/>
        <c:baseTimeUnit val="days"/>
      </c:dateAx>
      <c:valAx>
        <c:axId val="1794615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5996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81984"/>
        <c:axId val="179491968"/>
      </c:lineChart>
      <c:dateAx>
        <c:axId val="1794819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91968"/>
        <c:crosses val="autoZero"/>
        <c:auto val="1"/>
        <c:lblOffset val="100"/>
        <c:baseTimeUnit val="days"/>
      </c:dateAx>
      <c:valAx>
        <c:axId val="1794919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819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Ni!$A$6:$A$734</c:f>
              <c:numCache>
                <c:formatCode>yyyy\.mm\.dd</c:formatCode>
                <c:ptCount val="18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</c:numCache>
            </c:numRef>
          </c:cat>
          <c:val>
            <c:numRef>
              <c:f>Ni!$B$6:$B$734</c:f>
              <c:numCache>
                <c:formatCode>_(* #,##0.00_);_(* \(#,##0.00\);_(* "-"??_);_(@_)</c:formatCode>
                <c:ptCount val="18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30592"/>
        <c:axId val="180832128"/>
      </c:areaChart>
      <c:dateAx>
        <c:axId val="1808305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32128"/>
        <c:crosses val="autoZero"/>
        <c:auto val="1"/>
        <c:lblOffset val="100"/>
        <c:baseTimeUnit val="days"/>
      </c:dateAx>
      <c:valAx>
        <c:axId val="180832128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305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Coke!$A$6:$A$58</c:f>
              <c:numCache>
                <c:formatCode>yyyy\.mm\.dd</c:formatCode>
                <c:ptCount val="5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</c:numCache>
            </c:numRef>
          </c:cat>
          <c:val>
            <c:numRef>
              <c:f>Coke!$B$6:$B$58</c:f>
              <c:numCache>
                <c:formatCode>0.00</c:formatCode>
                <c:ptCount val="5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76416"/>
        <c:axId val="180877952"/>
      </c:areaChart>
      <c:dateAx>
        <c:axId val="1808764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77952"/>
        <c:crosses val="autoZero"/>
        <c:auto val="1"/>
        <c:lblOffset val="100"/>
        <c:baseTimeUnit val="days"/>
      </c:dateAx>
      <c:valAx>
        <c:axId val="180877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764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Steel!$A$6:$A$57</c:f>
              <c:numCache>
                <c:formatCode>yyyy\.mm\.dd</c:formatCode>
                <c:ptCount val="5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</c:numCache>
            </c:numRef>
          </c:cat>
          <c:val>
            <c:numRef>
              <c:f>Steel!$B$6:$B$57</c:f>
              <c:numCache>
                <c:formatCode>0.00</c:formatCode>
                <c:ptCount val="5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97664"/>
        <c:axId val="180899200"/>
      </c:areaChart>
      <c:dateAx>
        <c:axId val="18089766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99200"/>
        <c:crosses val="autoZero"/>
        <c:auto val="1"/>
        <c:lblOffset val="100"/>
        <c:baseTimeUnit val="days"/>
      </c:dateAx>
      <c:valAx>
        <c:axId val="180899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8976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14816"/>
        <c:axId val="181010816"/>
      </c:areaChart>
      <c:dateAx>
        <c:axId val="1809148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1010816"/>
        <c:crosses val="autoZero"/>
        <c:auto val="1"/>
        <c:lblOffset val="100"/>
        <c:baseTimeUnit val="days"/>
      </c:dateAx>
      <c:valAx>
        <c:axId val="181010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148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30272"/>
        <c:axId val="181040256"/>
      </c:areaChart>
      <c:dateAx>
        <c:axId val="1810302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104025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8104025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0302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73472"/>
        <c:axId val="182475008"/>
      </c:areaChart>
      <c:dateAx>
        <c:axId val="182473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2475008"/>
        <c:crosses val="autoZero"/>
        <c:auto val="1"/>
        <c:lblOffset val="100"/>
        <c:baseTimeUnit val="days"/>
      </c:dateAx>
      <c:valAx>
        <c:axId val="182475008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2473472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91008"/>
        <c:axId val="182492544"/>
      </c:areaChart>
      <c:dateAx>
        <c:axId val="1824910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2492544"/>
        <c:crosses val="autoZero"/>
        <c:auto val="1"/>
        <c:lblOffset val="100"/>
        <c:baseTimeUnit val="days"/>
      </c:dateAx>
      <c:valAx>
        <c:axId val="1824925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24910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12640"/>
        <c:axId val="182514432"/>
      </c:areaChart>
      <c:dateAx>
        <c:axId val="182512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2514432"/>
        <c:crosses val="autoZero"/>
        <c:auto val="1"/>
        <c:lblOffset val="100"/>
        <c:baseTimeUnit val="days"/>
      </c:dateAx>
      <c:valAx>
        <c:axId val="1825144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2512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23712"/>
        <c:axId val="182725248"/>
      </c:areaChart>
      <c:dateAx>
        <c:axId val="1827237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2725248"/>
        <c:crosses val="autoZero"/>
        <c:auto val="1"/>
        <c:lblOffset val="100"/>
        <c:baseTimeUnit val="days"/>
      </c:dateAx>
      <c:valAx>
        <c:axId val="18272524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2723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57632"/>
        <c:axId val="182763520"/>
      </c:lineChart>
      <c:dateAx>
        <c:axId val="182757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82763520"/>
        <c:crosses val="autoZero"/>
        <c:auto val="1"/>
        <c:lblOffset val="100"/>
        <c:baseTimeUnit val="days"/>
      </c:dateAx>
      <c:valAx>
        <c:axId val="182763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8275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34592"/>
        <c:axId val="163936128"/>
      </c:areaChart>
      <c:dateAx>
        <c:axId val="1639345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3936128"/>
        <c:crosses val="autoZero"/>
        <c:auto val="1"/>
        <c:lblOffset val="100"/>
        <c:baseTimeUnit val="days"/>
      </c:dateAx>
      <c:valAx>
        <c:axId val="16393612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63934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52128"/>
        <c:axId val="163953664"/>
      </c:areaChart>
      <c:dateAx>
        <c:axId val="1639521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3953664"/>
        <c:crosses val="autoZero"/>
        <c:auto val="1"/>
        <c:lblOffset val="100"/>
        <c:baseTimeUnit val="days"/>
      </c:dateAx>
      <c:valAx>
        <c:axId val="16395366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395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5312"/>
        <c:axId val="164127104"/>
      </c:barChart>
      <c:dateAx>
        <c:axId val="1641253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64127104"/>
        <c:crosses val="autoZero"/>
        <c:auto val="1"/>
        <c:lblOffset val="100"/>
        <c:baseTimeUnit val="days"/>
      </c:dateAx>
      <c:valAx>
        <c:axId val="1641271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412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77248"/>
        <c:axId val="202278784"/>
      </c:areaChart>
      <c:dateAx>
        <c:axId val="202277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202278784"/>
        <c:crosses val="autoZero"/>
        <c:auto val="1"/>
        <c:lblOffset val="100"/>
        <c:baseTimeUnit val="days"/>
      </c:dateAx>
      <c:valAx>
        <c:axId val="20227878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27724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98880"/>
        <c:axId val="202300416"/>
      </c:areaChart>
      <c:dateAx>
        <c:axId val="202298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300416"/>
        <c:crosses val="autoZero"/>
        <c:auto val="1"/>
        <c:lblOffset val="100"/>
        <c:baseTimeUnit val="days"/>
      </c:dateAx>
      <c:valAx>
        <c:axId val="20230041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29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04224"/>
        <c:axId val="202405760"/>
      </c:lineChart>
      <c:catAx>
        <c:axId val="20240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2405760"/>
        <c:crosses val="autoZero"/>
        <c:auto val="1"/>
        <c:lblAlgn val="ctr"/>
        <c:lblOffset val="100"/>
        <c:noMultiLvlLbl val="0"/>
      </c:catAx>
      <c:valAx>
        <c:axId val="20240576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202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25856"/>
        <c:axId val="202427392"/>
      </c:lineChart>
      <c:dateAx>
        <c:axId val="2024258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2427392"/>
        <c:crosses val="autoZero"/>
        <c:auto val="1"/>
        <c:lblOffset val="100"/>
        <c:baseTimeUnit val="days"/>
      </c:dateAx>
      <c:valAx>
        <c:axId val="2024273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242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99424"/>
        <c:axId val="202601216"/>
      </c:areaChart>
      <c:dateAx>
        <c:axId val="2025994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601216"/>
        <c:crosses val="autoZero"/>
        <c:auto val="1"/>
        <c:lblOffset val="100"/>
        <c:baseTimeUnit val="days"/>
      </c:dateAx>
      <c:valAx>
        <c:axId val="20260121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599424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37696"/>
        <c:axId val="202639232"/>
      </c:areaChart>
      <c:dateAx>
        <c:axId val="2026376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639232"/>
        <c:crosses val="autoZero"/>
        <c:auto val="1"/>
        <c:lblOffset val="100"/>
        <c:baseTimeUnit val="days"/>
      </c:dateAx>
      <c:valAx>
        <c:axId val="2026392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637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67520"/>
        <c:axId val="202669056"/>
      </c:lineChart>
      <c:dateAx>
        <c:axId val="202667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2669056"/>
        <c:crosses val="autoZero"/>
        <c:auto val="1"/>
        <c:lblOffset val="100"/>
        <c:baseTimeUnit val="days"/>
      </c:dateAx>
      <c:valAx>
        <c:axId val="20266905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266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0688"/>
        <c:axId val="202852224"/>
      </c:areaChart>
      <c:dateAx>
        <c:axId val="2028506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202852224"/>
        <c:crosses val="autoZero"/>
        <c:auto val="1"/>
        <c:lblOffset val="100"/>
        <c:baseTimeUnit val="days"/>
      </c:dateAx>
      <c:valAx>
        <c:axId val="202852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850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93952"/>
        <c:axId val="202895744"/>
      </c:areaChart>
      <c:dateAx>
        <c:axId val="202893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895744"/>
        <c:crosses val="autoZero"/>
        <c:auto val="1"/>
        <c:lblOffset val="100"/>
        <c:baseTimeUnit val="days"/>
      </c:dateAx>
      <c:valAx>
        <c:axId val="2028957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02893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76160"/>
        <c:axId val="202077696"/>
      </c:lineChart>
      <c:dateAx>
        <c:axId val="202076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202077696"/>
        <c:crosses val="autoZero"/>
        <c:auto val="1"/>
        <c:lblOffset val="100"/>
        <c:baseTimeUnit val="days"/>
      </c:dateAx>
      <c:valAx>
        <c:axId val="202077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76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05440"/>
        <c:axId val="202215424"/>
      </c:areaChart>
      <c:dateAx>
        <c:axId val="2022054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215424"/>
        <c:crosses val="autoZero"/>
        <c:auto val="1"/>
        <c:lblOffset val="100"/>
        <c:baseTimeUnit val="days"/>
      </c:dateAx>
      <c:valAx>
        <c:axId val="202215424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202205440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985472"/>
        <c:axId val="202987008"/>
      </c:areaChart>
      <c:dateAx>
        <c:axId val="202985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008"/>
        <c:crosses val="autoZero"/>
        <c:auto val="1"/>
        <c:lblOffset val="100"/>
        <c:baseTimeUnit val="days"/>
      </c:dateAx>
      <c:valAx>
        <c:axId val="202987008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02985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40928"/>
        <c:axId val="164142464"/>
      </c:areaChart>
      <c:dateAx>
        <c:axId val="164140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4142464"/>
        <c:crosses val="autoZero"/>
        <c:auto val="1"/>
        <c:lblOffset val="100"/>
        <c:baseTimeUnit val="days"/>
      </c:dateAx>
      <c:valAx>
        <c:axId val="164142464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414092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104" zoomScaleSheetLayoutView="85" workbookViewId="0">
      <selection activeCell="K130" sqref="K130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7"/>
      <c r="K1" s="338"/>
      <c r="L1" s="197"/>
      <c r="M1" s="158"/>
    </row>
    <row r="2" spans="1:13" x14ac:dyDescent="0.3">
      <c r="A2" s="382" t="s">
        <v>21</v>
      </c>
      <c r="B2" s="382"/>
      <c r="C2" s="382"/>
      <c r="D2" s="382"/>
      <c r="E2" s="181">
        <v>43409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49930</v>
      </c>
      <c r="E5" s="328">
        <f>+IF(ISERROR(VLOOKUP($E$2,Cu!$A$5:$H$1643,7,0)),0,VLOOKUP($E$2,Cu!$A$5:$H$1643,7,0))</f>
        <v>760</v>
      </c>
      <c r="F5" s="327" t="s">
        <v>3</v>
      </c>
      <c r="G5" s="326">
        <f>+IF(ISERROR(VLOOKUP($E$2,Cu!$A$5:$H$1643,2,0)),0,VLOOKUP($E$2,Cu!$A$5:$H$1643,2,0))</f>
        <v>7243.1601241767494</v>
      </c>
      <c r="H5" s="326">
        <f>+IF(ISERROR(VLOOKUP($E$2,Cu!$A$5:$H$1643,4,0)),0,VLOOKUP($E$2,Cu!$A$5:$H$1643,4,0))</f>
        <v>6190.7351488690165</v>
      </c>
      <c r="I5" s="326">
        <f>+IF(ISERROR(VLOOKUP($E$2,Cu!$A$5:$H$1643,5,0)),0,VLOOKUP($E$2,Cu!$A$5:$H$1643,5,0))</f>
        <v>6255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18875</v>
      </c>
      <c r="E6" s="328">
        <f>+IF(ISERROR(VLOOKUP($E$2,Pb!$A$5:$H$1988,7,0)),0,VLOOKUP($E$2,Pb!$A$5:$H$1988,7,0))</f>
        <v>50</v>
      </c>
      <c r="F6" s="327" t="s">
        <v>3</v>
      </c>
      <c r="G6" s="326">
        <f>+IF(ISERROR(VLOOKUP($E$2,Pb!$A$5:$H$1988,2,0)),0,VLOOKUP($E$2,Pb!$A$5:$H$1988,2,0))</f>
        <v>2738.1263237299445</v>
      </c>
      <c r="H6" s="326">
        <f>+IF(ISERROR(VLOOKUP($E$2,Pb!$A$5:$H$1988,4,0)),0,VLOOKUP($E$2,Pb!$A$5:$H$1988,4,0))</f>
        <v>2340.2789091708928</v>
      </c>
      <c r="I6" s="326">
        <f>+IF(ISERROR(VLOOKUP($E$2,Pb!$A$5:$H$1988,5,0)),0,VLOOKUP($E$2,Pb!$A$5:$H$1988,5,0))</f>
        <v>1995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3550</v>
      </c>
      <c r="E7" s="328">
        <f>+IF(ISERROR(VLOOKUP($E$2,Ag!$A$5:$H$1988,7,0)),0,VLOOKUP($E$2,Ag!$A$5:$H$1988,7,0))</f>
        <v>4</v>
      </c>
      <c r="F7" s="327" t="s">
        <v>6</v>
      </c>
      <c r="G7" s="326">
        <f>+IF(ISERROR(VLOOKUP($E$2,Ag!$A$5:$H$1519,2,0)),0,VLOOKUP($E$2,Ag!$A$5:$H$1519,2,0))</f>
        <v>514.98534830417498</v>
      </c>
      <c r="H7" s="326">
        <f>+IF(ISERROR(VLOOKUP($E$2,Ag!$A$5:$H$1519,4,0)),0,VLOOKUP($E$2,Ag!$A$5:$H$1519,4,0))</f>
        <v>440.15841735399573</v>
      </c>
      <c r="I7" s="326">
        <f>+IF(ISERROR(VLOOKUP($E$2,Ag!$A$5:$H$1519,5,0)),0,VLOOKUP($E$2,Ag!$A$5:$H$1519,5,0))</f>
        <v>473.90499999999997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22020</v>
      </c>
      <c r="E8" s="328">
        <f>+IF(ISERROR(VLOOKUP($E$2,Zn!$A$5:$H$2996,7,0)),0,VLOOKUP($E$2,Zn!$A$5:$H$2996,7,0))</f>
        <v>20</v>
      </c>
      <c r="F8" s="327" t="s">
        <v>3</v>
      </c>
      <c r="G8" s="326">
        <f>+IF(ISERROR(VLOOKUP($E$2,Zn!$A$5:$H$2996,2,0)),0,VLOOKUP($E$2,Zn!$A$5:$H$2996,2,0))</f>
        <v>3194.3598224388547</v>
      </c>
      <c r="H8" s="326">
        <f>+IF(ISERROR(VLOOKUP($E$2,Zn!$A$5:$H$2996,4,0)),0,VLOOKUP($E$2,Zn!$A$5:$H$2996,4,0))</f>
        <v>2730.2220704605597</v>
      </c>
      <c r="I8" s="326">
        <f>+IF(ISERROR(VLOOKUP($E$2,Zn!$A$5:$H$2996,5,0)),0,VLOOKUP($E$2,Zn!$A$5:$H$2996,5,0))</f>
        <v>2653.5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102100</v>
      </c>
      <c r="E9" s="328">
        <f>+IF(ISERROR(VLOOKUP($E$2,Ni!$A$6:$H$2998,7,0)),0,VLOOKUP($E$2,Ni!$A$6:$H$2998,7,0))</f>
        <v>-800</v>
      </c>
      <c r="F9" s="327" t="s">
        <v>3</v>
      </c>
      <c r="G9" s="326">
        <f>+IF(ISERROR(VLOOKUP($E$2,Ni!$A$6:$H$2998,2,0)),0,VLOOKUP($E$2,Ni!$A$6:$H$2998,2,0))</f>
        <v>14811.268749818668</v>
      </c>
      <c r="H9" s="326">
        <f>+IF(ISERROR(VLOOKUP($E$2,Ni!$A$6:$H$2998,4,0)),0,VLOOKUP($E$2,Ni!$A$6:$H$2998,4,0))</f>
        <v>12659.204059674075</v>
      </c>
      <c r="I9" s="326">
        <f>+IF(ISERROR(VLOOKUP($E$2,Ni!$A$6:$H$2998,5,0)),0,VLOOKUP($E$2,Ni!$A$6:$H$2998,5,0))</f>
        <v>11980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2406</v>
      </c>
      <c r="E10" s="328">
        <f>+IF(ISERROR(VLOOKUP($E$2,Coke!$A$6:$H$2998,7,0)),0,VLOOKUP($E$2,Coke!$A$6:$H$2998,7,0))</f>
        <v>67</v>
      </c>
      <c r="F10" s="327" t="s">
        <v>3</v>
      </c>
      <c r="G10" s="326">
        <f>+IF(ISERROR(VLOOKUP($E$2,Coke!$A$6:$H$2998,2,0)),0,VLOOKUP($E$2,Coke!$A$6:$H$2998,2,0))</f>
        <v>349.02950648446341</v>
      </c>
      <c r="H10" s="326">
        <f>+IF(ISERROR(VLOOKUP($E$2,Coke!$A$6:$H$2998,4,0)),0,VLOOKUP($E$2,Coke!$A$6:$H$2998,4,0))</f>
        <v>298.3158175080884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4710</v>
      </c>
      <c r="E11" s="328">
        <f>+IF(ISERROR(VLOOKUP($E$2,Steel!$A$6:$H$2998,7,0)),0,VLOOKUP($E$2,Steel!$A$6:$H$2998,7,0))</f>
        <v>50</v>
      </c>
      <c r="F11" s="327" t="s">
        <v>3</v>
      </c>
      <c r="G11" s="326">
        <f>+IF(ISERROR(VLOOKUP($E$2,Steel!$A$6:$H$2998,2,0)),0,VLOOKUP($E$2,Steel!$A$6:$H$2998,2,0))</f>
        <v>683.2622508486379</v>
      </c>
      <c r="H11" s="326">
        <f>+IF(ISERROR(VLOOKUP($E$2,Steel!$A$6:$H$2998,4,0)),0,VLOOKUP($E$2,Steel!$A$6:$H$2998,4,0))</f>
        <v>583.98482978516063</v>
      </c>
      <c r="I11" s="355">
        <f>+IF(ISERROR(VLOOKUP($E$2,Steel!$A$6:$H$2998,5,0)),0,VLOOKUP($E$2,Steel!$A$6:$H$2998,5,0))</f>
        <v>516.5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43409</v>
      </c>
      <c r="C15" s="182" t="s">
        <v>1003</v>
      </c>
      <c r="D15" s="192">
        <f>+IF(ISERROR(VLOOKUP($E$2,'CNY-VND'!$A$4:$B$500,2,0)),0,VLOOKUP($E$2,'CNY-VND'!$A$4:$B$500,2,0))</f>
        <v>3399</v>
      </c>
      <c r="E15" s="383" t="s">
        <v>1001</v>
      </c>
      <c r="F15" s="383"/>
      <c r="G15" s="383"/>
      <c r="H15" s="383"/>
      <c r="I15" s="383"/>
    </row>
    <row r="16" spans="1:13" ht="15.75" customHeight="1" x14ac:dyDescent="0.3">
      <c r="A16" s="182"/>
      <c r="B16" s="191"/>
      <c r="C16" s="182" t="s">
        <v>1002</v>
      </c>
      <c r="D16" s="192">
        <f>+IF(ISERROR(VLOOKUP($E$2,VNĐ_USD!$A$131:$B$478,2,0)),0,VLOOKUP($E$2,VNĐ_USD!$A$131:$B$478,2,0))</f>
        <v>23355</v>
      </c>
      <c r="E16" s="383" t="s">
        <v>1004</v>
      </c>
      <c r="F16" s="383"/>
      <c r="G16" s="383"/>
      <c r="H16" s="383"/>
      <c r="I16" s="383"/>
      <c r="L16" s="300"/>
    </row>
    <row r="17" spans="1:12" ht="15.75" customHeight="1" x14ac:dyDescent="0.3">
      <c r="A17" s="182"/>
      <c r="B17" s="191"/>
      <c r="C17" s="182" t="s">
        <v>1021</v>
      </c>
      <c r="D17" s="353">
        <f>+IF(ISERROR(VLOOKUP($E$2,USD_CNY!$A$1:$B$2000,2,0)),0,VLOOKUP($E$2,USD_CNY!$A$1:$B$2000,2,0))</f>
        <v>6.8933999999999997</v>
      </c>
      <c r="E17" s="354" t="s">
        <v>1022</v>
      </c>
      <c r="F17" s="352"/>
      <c r="G17" s="352"/>
      <c r="H17" s="352"/>
      <c r="I17" s="352"/>
      <c r="L17" s="300"/>
    </row>
    <row r="18" spans="1:12" ht="17.5" x14ac:dyDescent="0.3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 x14ac:dyDescent="0.3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 x14ac:dyDescent="0.3">
      <c r="A34" s="385" t="s">
        <v>657</v>
      </c>
      <c r="B34" s="385"/>
      <c r="C34" s="386" t="s">
        <v>4</v>
      </c>
      <c r="D34" s="386"/>
      <c r="E34" s="386"/>
      <c r="F34" s="386"/>
      <c r="G34" s="386"/>
      <c r="H34" s="386"/>
      <c r="I34" s="386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5" t="s">
        <v>705</v>
      </c>
      <c r="B49" s="385"/>
      <c r="C49" s="386" t="s">
        <v>706</v>
      </c>
      <c r="D49" s="386"/>
      <c r="E49" s="386"/>
      <c r="F49" s="386"/>
      <c r="G49" s="386"/>
      <c r="H49" s="386"/>
      <c r="I49" s="386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5" t="s">
        <v>721</v>
      </c>
      <c r="B67" s="385"/>
      <c r="C67" s="386" t="s">
        <v>722</v>
      </c>
      <c r="D67" s="386"/>
      <c r="E67" s="386"/>
      <c r="F67" s="386"/>
      <c r="G67" s="386"/>
      <c r="H67" s="386"/>
      <c r="I67" s="386"/>
    </row>
    <row r="82" spans="1:9" x14ac:dyDescent="0.3">
      <c r="A82" s="385" t="s">
        <v>759</v>
      </c>
      <c r="B82" s="385"/>
      <c r="C82" s="386" t="s">
        <v>760</v>
      </c>
      <c r="D82" s="386"/>
      <c r="E82" s="386"/>
      <c r="F82" s="386"/>
      <c r="G82" s="386"/>
      <c r="H82" s="386"/>
      <c r="I82" s="386"/>
    </row>
    <row r="100" spans="1:9" x14ac:dyDescent="0.3">
      <c r="A100" s="387" t="s">
        <v>1029</v>
      </c>
      <c r="B100" s="387"/>
      <c r="C100" s="387"/>
      <c r="D100" s="387"/>
      <c r="E100" s="387"/>
      <c r="F100" s="387"/>
      <c r="G100" s="387"/>
      <c r="H100" s="387"/>
      <c r="I100" s="387"/>
    </row>
    <row r="115" spans="1:9" x14ac:dyDescent="0.3">
      <c r="A115" s="387" t="s">
        <v>1030</v>
      </c>
      <c r="B115" s="387"/>
      <c r="C115" s="387"/>
      <c r="D115" s="387"/>
      <c r="E115" s="387"/>
      <c r="F115" s="387"/>
      <c r="G115" s="387"/>
      <c r="H115" s="387"/>
      <c r="I115" s="387"/>
    </row>
    <row r="128" spans="1:9" x14ac:dyDescent="0.3">
      <c r="A128" s="387" t="s">
        <v>1006</v>
      </c>
      <c r="B128" s="387"/>
      <c r="C128" s="387"/>
      <c r="D128" s="387"/>
      <c r="E128" s="387"/>
      <c r="F128" s="387"/>
      <c r="G128" s="387"/>
      <c r="H128" s="387"/>
      <c r="I128" s="387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89" activePane="bottomLeft" state="frozen"/>
      <selection pane="bottomLeft" activeCell="E1192" sqref="E1192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6255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195" si="33">+IF(F1188=0,"",C1188/F1188)</f>
        <v>7047.9524779751482</v>
      </c>
      <c r="C1188" s="267">
        <v>49120</v>
      </c>
      <c r="D1188" s="47">
        <f t="shared" ref="D1188:D1195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 t="str">
        <f t="shared" si="33"/>
        <v/>
      </c>
      <c r="C1192" s="267"/>
      <c r="D1192" s="47" t="e">
        <f t="shared" si="34"/>
        <v>#VALUE!</v>
      </c>
      <c r="E1192" s="267"/>
      <c r="F1192" s="170">
        <f>USD_CNY!B977</f>
        <v>0</v>
      </c>
      <c r="G1192" s="162">
        <f t="shared" si="38"/>
        <v>-49930</v>
      </c>
    </row>
    <row r="1193" spans="1:7" x14ac:dyDescent="0.35">
      <c r="A1193" s="344">
        <v>43411</v>
      </c>
      <c r="B1193" s="47" t="str">
        <f t="shared" si="33"/>
        <v/>
      </c>
      <c r="C1193" s="267"/>
      <c r="D1193" s="47" t="e">
        <f t="shared" si="34"/>
        <v>#VALUE!</v>
      </c>
      <c r="E1193" s="267"/>
      <c r="F1193" s="170">
        <f>USD_CNY!B978</f>
        <v>0</v>
      </c>
      <c r="G1193" s="162">
        <f t="shared" si="38"/>
        <v>0</v>
      </c>
    </row>
    <row r="1194" spans="1:7" x14ac:dyDescent="0.35">
      <c r="A1194" s="344">
        <v>43412</v>
      </c>
      <c r="B1194" s="47" t="str">
        <f t="shared" si="33"/>
        <v/>
      </c>
      <c r="C1194" s="267"/>
      <c r="D1194" s="47" t="e">
        <f t="shared" si="34"/>
        <v>#VALUE!</v>
      </c>
      <c r="E1194" s="267"/>
      <c r="F1194" s="170">
        <f>USD_CNY!B979</f>
        <v>0</v>
      </c>
      <c r="G1194" s="162">
        <f t="shared" si="38"/>
        <v>0</v>
      </c>
    </row>
    <row r="1195" spans="1:7" x14ac:dyDescent="0.35">
      <c r="A1195" s="344">
        <v>43413</v>
      </c>
      <c r="B1195" s="47" t="str">
        <f t="shared" si="33"/>
        <v/>
      </c>
      <c r="C1195" s="267"/>
      <c r="D1195" s="47" t="e">
        <f t="shared" si="34"/>
        <v>#VALUE!</v>
      </c>
      <c r="E1195" s="267"/>
      <c r="F1195" s="170">
        <f>USD_CNY!B980</f>
        <v>0</v>
      </c>
      <c r="G1195" s="162">
        <f t="shared" si="38"/>
        <v>0</v>
      </c>
    </row>
    <row r="1196" spans="1:7" x14ac:dyDescent="0.35">
      <c r="A1196" s="46"/>
      <c r="B1196" s="47"/>
      <c r="C1196" s="267"/>
      <c r="D1196" s="47"/>
      <c r="E1196" s="267"/>
      <c r="F1196" s="47"/>
    </row>
    <row r="1197" spans="1:7" x14ac:dyDescent="0.35">
      <c r="A1197" s="46"/>
      <c r="B1197" s="47"/>
      <c r="C1197" s="267"/>
      <c r="D1197" s="47"/>
      <c r="E1197" s="267"/>
      <c r="F1197" s="47"/>
    </row>
    <row r="1198" spans="1:7" x14ac:dyDescent="0.35">
      <c r="A1198" s="46"/>
      <c r="B1198" s="47"/>
      <c r="C1198" s="267"/>
      <c r="D1198" s="47"/>
      <c r="E1198" s="267"/>
      <c r="F1198" s="47"/>
    </row>
    <row r="1199" spans="1:7" x14ac:dyDescent="0.35">
      <c r="A1199" s="46"/>
      <c r="B1199" s="47"/>
      <c r="C1199" s="267"/>
      <c r="D1199" s="47"/>
      <c r="E1199" s="267"/>
      <c r="F1199" s="47"/>
    </row>
    <row r="1200" spans="1:7" x14ac:dyDescent="0.35">
      <c r="A1200" s="46"/>
      <c r="B1200" s="47"/>
      <c r="C1200" s="267"/>
      <c r="D1200" s="47"/>
      <c r="E1200" s="267"/>
      <c r="F1200" s="47"/>
    </row>
    <row r="1201" spans="1:6" x14ac:dyDescent="0.35">
      <c r="A1201" s="46"/>
      <c r="B1201" s="47"/>
      <c r="C1201" s="267"/>
      <c r="D1201" s="47"/>
      <c r="E1201" s="267"/>
      <c r="F1201" s="47"/>
    </row>
    <row r="1202" spans="1:6" x14ac:dyDescent="0.35">
      <c r="A1202" s="46"/>
      <c r="B1202" s="47"/>
      <c r="C1202" s="267"/>
      <c r="D1202" s="47"/>
      <c r="E1202" s="267"/>
      <c r="F1202" s="47"/>
    </row>
    <row r="1203" spans="1:6" x14ac:dyDescent="0.35">
      <c r="A1203" s="46"/>
      <c r="B1203" s="47"/>
      <c r="C1203" s="267"/>
      <c r="D1203" s="47"/>
      <c r="E1203" s="267"/>
      <c r="F1203" s="47"/>
    </row>
    <row r="1204" spans="1:6" x14ac:dyDescent="0.35">
      <c r="A1204" s="46"/>
      <c r="B1204" s="47"/>
      <c r="C1204" s="267"/>
      <c r="D1204" s="47"/>
      <c r="E1204" s="267"/>
      <c r="F1204" s="47"/>
    </row>
    <row r="1205" spans="1:6" x14ac:dyDescent="0.35">
      <c r="A1205" s="46"/>
      <c r="B1205" s="47"/>
      <c r="C1205" s="267"/>
      <c r="D1205" s="47"/>
      <c r="E1205" s="267"/>
      <c r="F1205" s="47"/>
    </row>
    <row r="1206" spans="1:6" x14ac:dyDescent="0.35">
      <c r="A1206" s="46"/>
      <c r="B1206" s="47"/>
      <c r="C1206" s="267"/>
      <c r="D1206" s="47"/>
      <c r="E1206" s="267"/>
      <c r="F1206" s="47"/>
    </row>
    <row r="1207" spans="1:6" x14ac:dyDescent="0.35">
      <c r="A1207" s="46"/>
      <c r="B1207" s="47"/>
      <c r="C1207" s="267"/>
      <c r="D1207" s="47"/>
      <c r="E1207" s="267"/>
      <c r="F1207" s="47"/>
    </row>
    <row r="1208" spans="1:6" x14ac:dyDescent="0.35">
      <c r="A1208" s="46"/>
      <c r="B1208" s="47"/>
      <c r="C1208" s="267"/>
      <c r="D1208" s="47"/>
      <c r="E1208" s="267"/>
      <c r="F1208" s="47"/>
    </row>
    <row r="1209" spans="1:6" x14ac:dyDescent="0.35">
      <c r="A1209" s="46"/>
      <c r="B1209" s="47"/>
      <c r="C1209" s="267"/>
      <c r="D1209" s="47"/>
      <c r="E1209" s="267"/>
      <c r="F1209" s="47"/>
    </row>
    <row r="1210" spans="1:6" x14ac:dyDescent="0.35">
      <c r="A1210" s="46"/>
      <c r="B1210" s="47"/>
      <c r="C1210" s="267"/>
      <c r="D1210" s="47"/>
      <c r="E1210" s="267"/>
      <c r="F1210" s="47"/>
    </row>
    <row r="1211" spans="1:6" x14ac:dyDescent="0.35">
      <c r="A1211" s="46"/>
      <c r="B1211" s="47"/>
      <c r="C1211" s="267"/>
      <c r="D1211" s="47"/>
      <c r="E1211" s="267"/>
      <c r="F1211" s="47"/>
    </row>
    <row r="1212" spans="1:6" x14ac:dyDescent="0.35">
      <c r="A1212" s="46"/>
      <c r="B1212" s="47"/>
      <c r="C1212" s="267"/>
      <c r="D1212" s="47"/>
      <c r="E1212" s="267"/>
      <c r="F1212" s="47"/>
    </row>
    <row r="1213" spans="1:6" x14ac:dyDescent="0.35">
      <c r="A1213" s="46"/>
      <c r="B1213" s="47"/>
      <c r="C1213" s="267"/>
      <c r="D1213" s="47"/>
      <c r="E1213" s="267"/>
      <c r="F1213" s="47"/>
    </row>
    <row r="1214" spans="1:6" x14ac:dyDescent="0.35">
      <c r="A1214" s="46"/>
      <c r="B1214" s="47"/>
      <c r="C1214" s="267"/>
      <c r="D1214" s="47"/>
      <c r="E1214" s="267"/>
      <c r="F1214" s="47"/>
    </row>
    <row r="1215" spans="1:6" x14ac:dyDescent="0.35">
      <c r="A1215" s="46"/>
      <c r="B1215" s="47"/>
      <c r="C1215" s="267"/>
      <c r="D1215" s="47"/>
      <c r="E1215" s="267"/>
      <c r="F1215" s="47"/>
    </row>
    <row r="1216" spans="1:6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80" activePane="bottomLeft" state="frozen"/>
      <selection pane="bottomLeft" activeCell="E1190" sqref="E1190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189" si="25">+IF(F1186=0,"",C1186/F1186)</f>
        <v>2650.8738198410192</v>
      </c>
      <c r="C1186" s="47">
        <v>18475</v>
      </c>
      <c r="D1186" s="47">
        <f t="shared" ref="D1186:D1189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3" si="30">+C1189-C1188</f>
        <v>50</v>
      </c>
    </row>
    <row r="1190" spans="1:7" x14ac:dyDescent="0.35">
      <c r="A1190" s="344">
        <v>43410</v>
      </c>
      <c r="B1190" s="47"/>
      <c r="C1190" s="47"/>
      <c r="D1190" s="47"/>
      <c r="E1190" s="47"/>
      <c r="F1190" s="170">
        <f>USD_CNY!B977</f>
        <v>0</v>
      </c>
      <c r="G1190" s="162">
        <f t="shared" si="30"/>
        <v>-18875</v>
      </c>
    </row>
    <row r="1191" spans="1:7" x14ac:dyDescent="0.35">
      <c r="A1191" s="344">
        <v>43411</v>
      </c>
      <c r="B1191" s="47"/>
      <c r="C1191" s="47"/>
      <c r="D1191" s="47"/>
      <c r="E1191" s="47"/>
      <c r="F1191" s="170">
        <f>USD_CNY!B978</f>
        <v>0</v>
      </c>
      <c r="G1191" s="162">
        <f t="shared" si="30"/>
        <v>0</v>
      </c>
    </row>
    <row r="1192" spans="1:7" x14ac:dyDescent="0.35">
      <c r="A1192" s="344">
        <v>43412</v>
      </c>
      <c r="B1192" s="47"/>
      <c r="C1192" s="47"/>
      <c r="D1192" s="47"/>
      <c r="E1192" s="47"/>
      <c r="F1192" s="170">
        <f>USD_CNY!B979</f>
        <v>0</v>
      </c>
      <c r="G1192" s="162">
        <f t="shared" si="30"/>
        <v>0</v>
      </c>
    </row>
    <row r="1193" spans="1:7" x14ac:dyDescent="0.35">
      <c r="A1193" s="344">
        <v>43413</v>
      </c>
      <c r="B1193" s="47"/>
      <c r="C1193" s="47"/>
      <c r="D1193" s="47"/>
      <c r="E1193" s="47"/>
      <c r="F1193" s="170">
        <f>USD_CNY!B980</f>
        <v>0</v>
      </c>
      <c r="G1193" s="162">
        <f t="shared" si="30"/>
        <v>0</v>
      </c>
    </row>
    <row r="1194" spans="1:7" x14ac:dyDescent="0.35">
      <c r="A1194" s="201"/>
      <c r="B1194" s="47"/>
      <c r="C1194" s="47"/>
      <c r="D1194" s="47"/>
      <c r="E1194" s="47"/>
      <c r="F1194" s="62"/>
    </row>
    <row r="1195" spans="1:7" x14ac:dyDescent="0.35">
      <c r="A1195" s="201"/>
      <c r="B1195" s="47"/>
      <c r="C1195" s="47"/>
      <c r="D1195" s="47"/>
      <c r="E1195" s="47"/>
      <c r="F1195" s="62"/>
    </row>
    <row r="1196" spans="1:7" x14ac:dyDescent="0.35">
      <c r="A1196" s="201"/>
      <c r="B1196" s="47"/>
      <c r="C1196" s="47"/>
      <c r="D1196" s="47"/>
      <c r="E1196" s="47"/>
      <c r="F1196" s="62"/>
    </row>
    <row r="1197" spans="1:7" x14ac:dyDescent="0.35">
      <c r="A1197" s="201"/>
      <c r="B1197" s="47"/>
      <c r="C1197" s="47"/>
      <c r="D1197" s="47"/>
      <c r="E1197" s="47"/>
      <c r="F1197" s="62"/>
    </row>
    <row r="1198" spans="1:7" x14ac:dyDescent="0.35">
      <c r="A1198" s="201"/>
      <c r="B1198" s="47"/>
      <c r="C1198" s="47"/>
      <c r="D1198" s="47"/>
      <c r="E1198" s="47"/>
      <c r="F1198" s="62"/>
    </row>
    <row r="1199" spans="1:7" x14ac:dyDescent="0.35">
      <c r="A1199" s="201"/>
      <c r="B1199" s="47"/>
      <c r="C1199" s="47"/>
      <c r="D1199" s="47"/>
      <c r="E1199" s="47"/>
      <c r="F1199" s="62"/>
    </row>
    <row r="1200" spans="1:7" x14ac:dyDescent="0.35">
      <c r="A1200" s="201"/>
      <c r="B1200" s="47"/>
      <c r="C1200" s="47"/>
      <c r="D1200" s="47"/>
      <c r="E1200" s="47"/>
      <c r="F1200" s="62"/>
    </row>
    <row r="1201" spans="1:6" x14ac:dyDescent="0.35">
      <c r="A1201" s="201"/>
      <c r="B1201" s="47"/>
      <c r="C1201" s="47"/>
      <c r="D1201" s="47"/>
      <c r="E1201" s="47"/>
      <c r="F1201" s="62"/>
    </row>
    <row r="1202" spans="1:6" x14ac:dyDescent="0.35">
      <c r="A1202" s="201"/>
      <c r="B1202" s="47"/>
      <c r="C1202" s="47"/>
      <c r="D1202" s="47"/>
      <c r="E1202" s="47"/>
      <c r="F1202" s="62"/>
    </row>
    <row r="1203" spans="1:6" x14ac:dyDescent="0.35">
      <c r="A1203" s="201"/>
      <c r="B1203" s="47"/>
      <c r="C1203" s="47"/>
      <c r="D1203" s="47"/>
      <c r="E1203" s="47"/>
      <c r="F1203" s="62"/>
    </row>
    <row r="1204" spans="1:6" x14ac:dyDescent="0.35">
      <c r="A1204" s="201"/>
      <c r="B1204" s="47"/>
      <c r="C1204" s="47"/>
      <c r="D1204" s="47"/>
      <c r="E1204" s="47"/>
      <c r="F1204" s="62"/>
    </row>
    <row r="1205" spans="1:6" x14ac:dyDescent="0.35">
      <c r="A1205" s="201"/>
      <c r="B1205" s="47"/>
      <c r="C1205" s="47"/>
      <c r="D1205" s="47"/>
      <c r="E1205" s="47"/>
      <c r="F1205" s="62"/>
    </row>
    <row r="1206" spans="1:6" x14ac:dyDescent="0.35">
      <c r="A1206" s="201"/>
      <c r="B1206" s="47"/>
      <c r="C1206" s="47"/>
      <c r="D1206" s="47"/>
      <c r="E1206" s="47"/>
      <c r="F1206" s="62"/>
    </row>
    <row r="1207" spans="1:6" x14ac:dyDescent="0.35">
      <c r="A1207" s="201"/>
      <c r="B1207" s="47"/>
      <c r="C1207" s="47"/>
      <c r="D1207" s="47"/>
      <c r="E1207" s="47"/>
      <c r="F1207" s="62"/>
    </row>
    <row r="1208" spans="1:6" x14ac:dyDescent="0.35">
      <c r="A1208" s="201"/>
      <c r="B1208" s="47"/>
      <c r="C1208" s="47"/>
      <c r="D1208" s="47"/>
      <c r="E1208" s="47"/>
      <c r="F1208" s="62"/>
    </row>
    <row r="1209" spans="1:6" x14ac:dyDescent="0.35">
      <c r="A1209" s="201"/>
      <c r="B1209" s="47"/>
      <c r="C1209" s="47"/>
      <c r="D1209" s="47"/>
      <c r="E1209" s="47"/>
      <c r="F1209" s="62"/>
    </row>
    <row r="1210" spans="1:6" x14ac:dyDescent="0.35">
      <c r="A1210" s="201"/>
      <c r="B1210" s="47"/>
      <c r="C1210" s="47"/>
      <c r="D1210" s="47"/>
      <c r="E1210" s="47"/>
      <c r="F1210" s="62"/>
    </row>
    <row r="1211" spans="1:6" x14ac:dyDescent="0.35">
      <c r="A1211" s="201"/>
      <c r="B1211" s="47"/>
      <c r="C1211" s="47"/>
      <c r="D1211" s="47"/>
      <c r="E1211" s="47"/>
      <c r="F1211" s="62"/>
    </row>
    <row r="1212" spans="1:6" x14ac:dyDescent="0.35">
      <c r="A1212" s="201"/>
      <c r="B1212" s="47"/>
      <c r="C1212" s="47"/>
      <c r="D1212" s="47"/>
      <c r="E1212" s="47"/>
      <c r="F1212" s="62"/>
    </row>
    <row r="1213" spans="1:6" x14ac:dyDescent="0.35">
      <c r="A1213" s="201"/>
      <c r="B1213" s="47"/>
      <c r="C1213" s="47"/>
      <c r="D1213" s="47"/>
      <c r="E1213" s="47"/>
      <c r="F1213" s="62"/>
    </row>
    <row r="1214" spans="1:6" x14ac:dyDescent="0.35">
      <c r="A1214" s="201"/>
      <c r="B1214" s="47"/>
      <c r="C1214" s="47"/>
      <c r="D1214" s="47"/>
      <c r="E1214" s="47"/>
      <c r="F1214" s="62"/>
    </row>
    <row r="1215" spans="1:6" x14ac:dyDescent="0.35">
      <c r="A1215" s="201"/>
      <c r="B1215" s="47"/>
      <c r="C1215" s="47"/>
      <c r="D1215" s="47"/>
      <c r="E1215" s="47"/>
      <c r="F1215" s="62"/>
    </row>
    <row r="1216" spans="1:6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81" activePane="bottomLeft" state="frozen"/>
      <selection pane="bottomLeft" activeCell="E1191" sqref="E1191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194" si="30">+IF(F1187=0,"",C1187/F1187)</f>
        <v>506.06938904353314</v>
      </c>
      <c r="C1187" s="257">
        <v>3527</v>
      </c>
      <c r="D1187" s="20">
        <f t="shared" ref="D1187:D1194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 t="str">
        <f t="shared" si="30"/>
        <v/>
      </c>
      <c r="C1191" s="257"/>
      <c r="D1191" s="20" t="e">
        <f t="shared" si="31"/>
        <v>#VALUE!</v>
      </c>
      <c r="E1191" s="20"/>
      <c r="F1191" s="170">
        <f>USD_CNY!B977</f>
        <v>0</v>
      </c>
      <c r="G1191" s="184">
        <f t="shared" si="35"/>
        <v>-3550</v>
      </c>
    </row>
    <row r="1192" spans="1:7" x14ac:dyDescent="0.35">
      <c r="A1192" s="344">
        <v>43411</v>
      </c>
      <c r="B1192" s="374" t="str">
        <f t="shared" si="30"/>
        <v/>
      </c>
      <c r="C1192" s="257"/>
      <c r="D1192" s="20" t="e">
        <f t="shared" si="31"/>
        <v>#VALUE!</v>
      </c>
      <c r="E1192" s="20"/>
      <c r="F1192" s="170">
        <f>USD_CNY!B978</f>
        <v>0</v>
      </c>
      <c r="G1192" s="184">
        <f t="shared" si="35"/>
        <v>0</v>
      </c>
    </row>
    <row r="1193" spans="1:7" x14ac:dyDescent="0.35">
      <c r="A1193" s="344">
        <v>43412</v>
      </c>
      <c r="B1193" s="374" t="str">
        <f t="shared" si="30"/>
        <v/>
      </c>
      <c r="C1193" s="257"/>
      <c r="D1193" s="20" t="e">
        <f t="shared" si="31"/>
        <v>#VALUE!</v>
      </c>
      <c r="E1193" s="20"/>
      <c r="F1193" s="170">
        <f>USD_CNY!B979</f>
        <v>0</v>
      </c>
      <c r="G1193" s="184">
        <f t="shared" si="35"/>
        <v>0</v>
      </c>
    </row>
    <row r="1194" spans="1:7" x14ac:dyDescent="0.35">
      <c r="A1194" s="344">
        <v>43413</v>
      </c>
      <c r="B1194" s="374" t="str">
        <f t="shared" si="30"/>
        <v/>
      </c>
      <c r="C1194" s="257"/>
      <c r="D1194" s="20" t="e">
        <f t="shared" si="31"/>
        <v>#VALUE!</v>
      </c>
      <c r="E1194" s="20"/>
      <c r="F1194" s="170">
        <f>USD_CNY!B980</f>
        <v>0</v>
      </c>
      <c r="G1194" s="184">
        <f t="shared" si="35"/>
        <v>0</v>
      </c>
    </row>
    <row r="1195" spans="1:7" x14ac:dyDescent="0.35">
      <c r="A1195" s="224"/>
      <c r="B1195" s="20"/>
      <c r="C1195" s="257"/>
      <c r="D1195" s="20"/>
      <c r="E1195" s="20"/>
      <c r="F1195" s="58"/>
    </row>
    <row r="1196" spans="1:7" x14ac:dyDescent="0.35">
      <c r="A1196" s="224"/>
      <c r="B1196" s="20"/>
      <c r="C1196" s="257"/>
      <c r="D1196" s="20"/>
      <c r="E1196" s="20"/>
      <c r="F1196" s="58"/>
    </row>
    <row r="1197" spans="1:7" x14ac:dyDescent="0.35">
      <c r="A1197" s="224"/>
      <c r="B1197" s="20"/>
      <c r="C1197" s="257"/>
      <c r="D1197" s="20"/>
      <c r="E1197" s="20"/>
      <c r="F1197" s="58"/>
    </row>
    <row r="1198" spans="1:7" x14ac:dyDescent="0.35">
      <c r="A1198" s="224"/>
      <c r="B1198" s="20"/>
      <c r="C1198" s="257"/>
      <c r="D1198" s="20"/>
      <c r="E1198" s="20"/>
      <c r="F1198" s="58"/>
    </row>
    <row r="1199" spans="1:7" x14ac:dyDescent="0.35">
      <c r="A1199" s="224"/>
      <c r="B1199" s="20"/>
      <c r="C1199" s="257"/>
      <c r="D1199" s="20"/>
      <c r="E1199" s="20"/>
      <c r="F1199" s="58"/>
    </row>
    <row r="1200" spans="1:7" x14ac:dyDescent="0.35">
      <c r="A1200" s="224"/>
      <c r="B1200" s="20"/>
      <c r="C1200" s="257"/>
      <c r="D1200" s="20"/>
      <c r="E1200" s="20"/>
      <c r="F1200" s="58"/>
    </row>
    <row r="1201" spans="1:6" x14ac:dyDescent="0.35">
      <c r="A1201" s="224"/>
      <c r="B1201" s="20"/>
      <c r="C1201" s="257"/>
      <c r="D1201" s="20"/>
      <c r="E1201" s="20"/>
      <c r="F1201" s="58"/>
    </row>
    <row r="1202" spans="1:6" x14ac:dyDescent="0.35">
      <c r="A1202" s="224"/>
      <c r="B1202" s="20"/>
      <c r="C1202" s="257"/>
      <c r="D1202" s="20"/>
      <c r="E1202" s="20"/>
      <c r="F1202" s="58"/>
    </row>
    <row r="1203" spans="1:6" x14ac:dyDescent="0.35">
      <c r="A1203" s="224"/>
      <c r="B1203" s="20"/>
      <c r="C1203" s="257"/>
      <c r="D1203" s="20"/>
      <c r="E1203" s="20"/>
      <c r="F1203" s="58"/>
    </row>
    <row r="1204" spans="1:6" x14ac:dyDescent="0.35">
      <c r="A1204" s="224"/>
      <c r="B1204" s="20"/>
      <c r="C1204" s="257"/>
      <c r="D1204" s="20"/>
      <c r="E1204" s="20"/>
      <c r="F1204" s="58"/>
    </row>
    <row r="1205" spans="1:6" x14ac:dyDescent="0.35">
      <c r="A1205" s="224"/>
      <c r="B1205" s="20"/>
      <c r="C1205" s="257"/>
      <c r="D1205" s="20"/>
      <c r="E1205" s="20"/>
      <c r="F1205" s="58"/>
    </row>
    <row r="1206" spans="1:6" x14ac:dyDescent="0.35">
      <c r="A1206" s="224"/>
      <c r="B1206" s="20"/>
      <c r="C1206" s="257"/>
      <c r="D1206" s="20"/>
      <c r="E1206" s="20"/>
      <c r="F1206" s="58"/>
    </row>
    <row r="1207" spans="1:6" x14ac:dyDescent="0.35">
      <c r="A1207" s="224"/>
      <c r="B1207" s="20"/>
      <c r="C1207" s="257"/>
      <c r="D1207" s="20"/>
      <c r="E1207" s="20"/>
      <c r="F1207" s="58"/>
    </row>
    <row r="1208" spans="1:6" x14ac:dyDescent="0.35">
      <c r="A1208" s="224"/>
      <c r="B1208" s="20"/>
      <c r="C1208" s="257"/>
      <c r="D1208" s="20"/>
      <c r="E1208" s="20"/>
      <c r="F1208" s="58"/>
    </row>
    <row r="1209" spans="1:6" x14ac:dyDescent="0.35">
      <c r="A1209" s="224"/>
      <c r="B1209" s="20"/>
      <c r="C1209" s="257"/>
      <c r="D1209" s="20"/>
      <c r="E1209" s="20"/>
      <c r="F1209" s="58"/>
    </row>
    <row r="1210" spans="1:6" x14ac:dyDescent="0.35">
      <c r="A1210" s="224"/>
      <c r="B1210" s="20"/>
      <c r="C1210" s="257"/>
      <c r="D1210" s="20"/>
      <c r="E1210" s="20"/>
      <c r="F1210" s="58"/>
    </row>
    <row r="1211" spans="1:6" x14ac:dyDescent="0.35">
      <c r="A1211" s="224"/>
      <c r="B1211" s="20"/>
      <c r="C1211" s="257"/>
      <c r="D1211" s="20"/>
      <c r="E1211" s="20"/>
      <c r="F1211" s="58"/>
    </row>
    <row r="1212" spans="1:6" x14ac:dyDescent="0.35">
      <c r="A1212" s="224"/>
      <c r="B1212" s="20"/>
      <c r="C1212" s="257"/>
      <c r="D1212" s="20"/>
      <c r="E1212" s="20"/>
      <c r="F1212" s="58"/>
    </row>
    <row r="1213" spans="1:6" x14ac:dyDescent="0.35">
      <c r="A1213" s="224"/>
      <c r="B1213" s="20"/>
      <c r="C1213" s="257"/>
      <c r="D1213" s="20"/>
      <c r="E1213" s="20"/>
      <c r="F1213" s="58"/>
    </row>
    <row r="1214" spans="1:6" x14ac:dyDescent="0.35">
      <c r="A1214" s="224"/>
      <c r="B1214" s="20"/>
      <c r="C1214" s="257"/>
      <c r="D1214" s="20"/>
      <c r="E1214" s="20"/>
      <c r="F1214" s="58"/>
    </row>
    <row r="1215" spans="1:6" x14ac:dyDescent="0.35">
      <c r="A1215" s="224"/>
      <c r="B1215" s="20"/>
      <c r="C1215" s="257"/>
      <c r="D1215" s="20"/>
      <c r="E1215" s="20"/>
      <c r="F1215" s="58"/>
    </row>
    <row r="1216" spans="1:6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75" activePane="bottomLeft" state="frozen"/>
      <selection pane="bottomLeft" activeCell="E1188" sqref="E1188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2730.2220704605597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191" si="32">+IF(F1184=0,"",C1184/F1184)</f>
        <v>3166.7001463540619</v>
      </c>
      <c r="C1184" s="257">
        <v>22070</v>
      </c>
      <c r="D1184" s="20">
        <f t="shared" ref="D1184:D1191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 t="str">
        <f t="shared" si="32"/>
        <v/>
      </c>
      <c r="C1188" s="257"/>
      <c r="D1188" s="20" t="e">
        <f t="shared" si="33"/>
        <v>#VALUE!</v>
      </c>
      <c r="E1188" s="257"/>
      <c r="F1188" s="170">
        <f>USD_CNY!B977</f>
        <v>0</v>
      </c>
      <c r="G1188" s="184">
        <f t="shared" si="34"/>
        <v>-22020</v>
      </c>
    </row>
    <row r="1189" spans="1:7" x14ac:dyDescent="0.35">
      <c r="A1189" s="344">
        <v>43411</v>
      </c>
      <c r="B1189" s="20" t="str">
        <f t="shared" si="32"/>
        <v/>
      </c>
      <c r="C1189" s="257"/>
      <c r="D1189" s="20" t="e">
        <f t="shared" si="33"/>
        <v>#VALUE!</v>
      </c>
      <c r="E1189" s="257"/>
      <c r="F1189" s="170">
        <f>USD_CNY!B978</f>
        <v>0</v>
      </c>
      <c r="G1189" s="184">
        <f t="shared" si="34"/>
        <v>0</v>
      </c>
    </row>
    <row r="1190" spans="1:7" x14ac:dyDescent="0.35">
      <c r="A1190" s="344">
        <v>43412</v>
      </c>
      <c r="B1190" s="20" t="str">
        <f t="shared" si="32"/>
        <v/>
      </c>
      <c r="C1190" s="257"/>
      <c r="D1190" s="20" t="e">
        <f t="shared" si="33"/>
        <v>#VALUE!</v>
      </c>
      <c r="E1190" s="257"/>
      <c r="F1190" s="170">
        <f>USD_CNY!B979</f>
        <v>0</v>
      </c>
      <c r="G1190" s="184">
        <f t="shared" si="34"/>
        <v>0</v>
      </c>
    </row>
    <row r="1191" spans="1:7" x14ac:dyDescent="0.35">
      <c r="A1191" s="344">
        <v>43413</v>
      </c>
      <c r="B1191" s="20" t="str">
        <f t="shared" si="32"/>
        <v/>
      </c>
      <c r="C1191" s="257"/>
      <c r="D1191" s="20" t="e">
        <f t="shared" si="33"/>
        <v>#VALUE!</v>
      </c>
      <c r="E1191" s="257"/>
      <c r="F1191" s="170">
        <f>USD_CNY!B980</f>
        <v>0</v>
      </c>
      <c r="G1191" s="184">
        <f t="shared" si="34"/>
        <v>0</v>
      </c>
    </row>
    <row r="1192" spans="1:7" x14ac:dyDescent="0.35">
      <c r="A1192" s="225"/>
      <c r="B1192" s="20"/>
      <c r="C1192" s="257"/>
      <c r="D1192" s="20"/>
      <c r="E1192" s="257"/>
      <c r="F1192" s="170"/>
    </row>
    <row r="1193" spans="1:7" x14ac:dyDescent="0.35">
      <c r="A1193" s="225"/>
      <c r="B1193" s="20"/>
      <c r="C1193" s="257"/>
      <c r="D1193" s="20"/>
      <c r="E1193" s="257"/>
      <c r="F1193" s="170"/>
    </row>
    <row r="1194" spans="1:7" x14ac:dyDescent="0.35">
      <c r="A1194" s="225"/>
      <c r="B1194" s="20"/>
      <c r="C1194" s="257"/>
      <c r="D1194" s="20"/>
      <c r="E1194" s="257"/>
      <c r="F1194" s="170"/>
    </row>
    <row r="1195" spans="1:7" x14ac:dyDescent="0.35">
      <c r="A1195" s="225"/>
      <c r="B1195" s="20"/>
      <c r="C1195" s="257"/>
      <c r="D1195" s="20"/>
      <c r="E1195" s="257"/>
      <c r="F1195" s="170"/>
    </row>
    <row r="1196" spans="1:7" x14ac:dyDescent="0.35">
      <c r="A1196" s="225"/>
      <c r="B1196" s="20"/>
      <c r="C1196" s="257"/>
      <c r="D1196" s="20"/>
      <c r="E1196" s="257"/>
      <c r="F1196" s="170"/>
    </row>
    <row r="1197" spans="1:7" x14ac:dyDescent="0.35">
      <c r="A1197" s="225"/>
      <c r="B1197" s="20"/>
      <c r="C1197" s="257"/>
      <c r="D1197" s="20"/>
      <c r="E1197" s="257"/>
      <c r="F1197" s="170"/>
    </row>
    <row r="1198" spans="1:7" x14ac:dyDescent="0.35">
      <c r="A1198" s="225"/>
      <c r="B1198" s="20"/>
      <c r="C1198" s="257"/>
      <c r="D1198" s="20"/>
      <c r="E1198" s="257"/>
      <c r="F1198" s="170"/>
    </row>
    <row r="1199" spans="1:7" x14ac:dyDescent="0.35">
      <c r="A1199" s="225"/>
      <c r="B1199" s="20"/>
      <c r="C1199" s="257"/>
      <c r="D1199" s="20"/>
      <c r="E1199" s="257"/>
      <c r="F1199" s="170"/>
    </row>
    <row r="1200" spans="1:7" x14ac:dyDescent="0.35">
      <c r="A1200" s="225"/>
      <c r="B1200" s="20"/>
      <c r="C1200" s="257"/>
      <c r="D1200" s="20"/>
      <c r="E1200" s="257"/>
      <c r="F1200" s="170"/>
    </row>
    <row r="1201" spans="1:6" x14ac:dyDescent="0.35">
      <c r="A1201" s="225"/>
      <c r="B1201" s="20"/>
      <c r="C1201" s="257"/>
      <c r="D1201" s="20"/>
      <c r="E1201" s="257"/>
      <c r="F1201" s="170"/>
    </row>
    <row r="1202" spans="1:6" x14ac:dyDescent="0.35">
      <c r="A1202" s="225"/>
      <c r="B1202" s="20"/>
      <c r="C1202" s="257"/>
      <c r="D1202" s="20"/>
      <c r="E1202" s="257"/>
      <c r="F1202" s="170"/>
    </row>
    <row r="1203" spans="1:6" x14ac:dyDescent="0.35">
      <c r="A1203" s="225"/>
      <c r="B1203" s="20"/>
      <c r="C1203" s="257"/>
      <c r="D1203" s="20"/>
      <c r="E1203" s="257"/>
      <c r="F1203" s="170"/>
    </row>
    <row r="1204" spans="1:6" x14ac:dyDescent="0.35">
      <c r="A1204" s="225"/>
      <c r="B1204" s="20"/>
      <c r="C1204" s="257"/>
      <c r="D1204" s="20"/>
      <c r="E1204" s="257"/>
      <c r="F1204" s="170"/>
    </row>
    <row r="1205" spans="1:6" x14ac:dyDescent="0.35">
      <c r="A1205" s="225"/>
      <c r="B1205" s="20"/>
      <c r="C1205" s="257"/>
      <c r="D1205" s="20"/>
      <c r="E1205" s="257"/>
      <c r="F1205" s="170"/>
    </row>
    <row r="1206" spans="1:6" x14ac:dyDescent="0.35">
      <c r="A1206" s="225"/>
      <c r="B1206" s="20"/>
      <c r="C1206" s="257"/>
      <c r="D1206" s="20"/>
      <c r="E1206" s="257"/>
      <c r="F1206" s="170"/>
    </row>
    <row r="1207" spans="1:6" x14ac:dyDescent="0.35">
      <c r="A1207" s="225"/>
      <c r="B1207" s="20"/>
      <c r="C1207" s="257"/>
      <c r="D1207" s="20"/>
      <c r="E1207" s="257"/>
      <c r="F1207" s="170"/>
    </row>
    <row r="1208" spans="1:6" x14ac:dyDescent="0.35">
      <c r="A1208" s="225"/>
      <c r="B1208" s="20"/>
      <c r="C1208" s="257"/>
      <c r="D1208" s="20"/>
      <c r="E1208" s="257"/>
      <c r="F1208" s="170"/>
    </row>
    <row r="1209" spans="1:6" x14ac:dyDescent="0.35">
      <c r="A1209" s="225"/>
      <c r="B1209" s="20"/>
      <c r="C1209" s="257"/>
      <c r="D1209" s="20"/>
      <c r="E1209" s="257"/>
      <c r="F1209" s="170"/>
    </row>
    <row r="1210" spans="1:6" x14ac:dyDescent="0.35">
      <c r="A1210" s="225"/>
      <c r="B1210" s="20"/>
      <c r="C1210" s="257"/>
      <c r="D1210" s="20"/>
      <c r="E1210" s="257"/>
      <c r="F1210" s="170"/>
    </row>
    <row r="1211" spans="1:6" x14ac:dyDescent="0.35">
      <c r="A1211" s="225"/>
      <c r="B1211" s="20"/>
      <c r="C1211" s="257"/>
      <c r="D1211" s="20"/>
      <c r="E1211" s="257"/>
      <c r="F1211" s="170"/>
    </row>
    <row r="1212" spans="1:6" x14ac:dyDescent="0.35">
      <c r="A1212" s="225"/>
      <c r="B1212" s="20"/>
      <c r="C1212" s="257"/>
      <c r="D1212" s="20"/>
      <c r="E1212" s="257"/>
      <c r="F1212" s="170"/>
    </row>
    <row r="1213" spans="1:6" x14ac:dyDescent="0.35">
      <c r="A1213" s="225"/>
      <c r="B1213" s="20"/>
      <c r="C1213" s="257"/>
      <c r="D1213" s="20"/>
      <c r="E1213" s="257"/>
      <c r="F1213" s="170"/>
    </row>
    <row r="1214" spans="1:6" x14ac:dyDescent="0.35">
      <c r="A1214" s="225"/>
      <c r="B1214" s="20"/>
      <c r="C1214" s="257"/>
      <c r="D1214" s="20"/>
      <c r="E1214" s="257"/>
      <c r="F1214" s="170"/>
    </row>
    <row r="1215" spans="1:6" x14ac:dyDescent="0.35">
      <c r="A1215" s="225"/>
      <c r="B1215" s="20"/>
      <c r="C1215" s="257"/>
      <c r="D1215" s="20"/>
      <c r="E1215" s="257"/>
      <c r="F1215" s="170"/>
    </row>
    <row r="1216" spans="1:6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28" activePane="bottomLeft" state="frozen"/>
      <selection pane="bottomLeft" activeCell="E735" sqref="E735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38" si="28">+IF(F731=0,"",C731/F731)</f>
        <v>14764.542141360806</v>
      </c>
      <c r="C731" s="288">
        <v>102900</v>
      </c>
      <c r="D731" s="110">
        <f t="shared" ref="D731:D738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 t="str">
        <f t="shared" si="28"/>
        <v/>
      </c>
      <c r="C735" s="288"/>
      <c r="D735" s="110">
        <f t="shared" si="29"/>
        <v>0</v>
      </c>
      <c r="E735" s="288"/>
      <c r="F735" s="177">
        <f>USD_CNY!B977</f>
        <v>0</v>
      </c>
      <c r="G735" s="106">
        <f t="shared" si="16"/>
        <v>-102100</v>
      </c>
    </row>
    <row r="736" spans="1:7" x14ac:dyDescent="0.3">
      <c r="A736" s="350">
        <v>43411</v>
      </c>
      <c r="B736" s="110" t="str">
        <f t="shared" si="28"/>
        <v/>
      </c>
      <c r="C736" s="288"/>
      <c r="D736" s="110">
        <f t="shared" si="29"/>
        <v>0</v>
      </c>
      <c r="E736" s="288"/>
      <c r="F736" s="177">
        <f>USD_CNY!B978</f>
        <v>0</v>
      </c>
      <c r="G736" s="106">
        <f t="shared" si="16"/>
        <v>0</v>
      </c>
    </row>
    <row r="737" spans="1:7" x14ac:dyDescent="0.3">
      <c r="A737" s="350">
        <v>43412</v>
      </c>
      <c r="B737" s="110" t="str">
        <f t="shared" si="28"/>
        <v/>
      </c>
      <c r="C737" s="288"/>
      <c r="D737" s="110">
        <f t="shared" si="29"/>
        <v>0</v>
      </c>
      <c r="E737" s="288"/>
      <c r="F737" s="177">
        <f>USD_CNY!B979</f>
        <v>0</v>
      </c>
      <c r="G737" s="106">
        <f t="shared" si="16"/>
        <v>0</v>
      </c>
    </row>
    <row r="738" spans="1:7" x14ac:dyDescent="0.3">
      <c r="A738" s="350">
        <v>43413</v>
      </c>
      <c r="B738" s="110" t="str">
        <f t="shared" si="28"/>
        <v/>
      </c>
      <c r="C738" s="288"/>
      <c r="D738" s="110">
        <f t="shared" si="29"/>
        <v>0</v>
      </c>
      <c r="E738" s="288"/>
      <c r="F738" s="177">
        <f>USD_CNY!B980</f>
        <v>0</v>
      </c>
      <c r="G738" s="106">
        <f t="shared" si="16"/>
        <v>0</v>
      </c>
    </row>
    <row r="739" spans="1:7" x14ac:dyDescent="0.3">
      <c r="A739" s="251"/>
      <c r="B739" s="110"/>
      <c r="C739" s="288"/>
      <c r="D739" s="110"/>
      <c r="E739" s="288"/>
      <c r="F739" s="177"/>
      <c r="G739" s="106">
        <f t="shared" si="16"/>
        <v>0</v>
      </c>
    </row>
    <row r="740" spans="1:7" x14ac:dyDescent="0.3">
      <c r="A740" s="251"/>
      <c r="B740" s="110"/>
      <c r="C740" s="288"/>
      <c r="D740" s="110"/>
      <c r="E740" s="288"/>
      <c r="F740" s="177"/>
      <c r="G740" s="106">
        <f t="shared" si="16"/>
        <v>0</v>
      </c>
    </row>
    <row r="741" spans="1:7" x14ac:dyDescent="0.3">
      <c r="A741" s="251"/>
      <c r="B741" s="110"/>
      <c r="C741" s="288"/>
      <c r="D741" s="110"/>
      <c r="E741" s="288"/>
      <c r="F741" s="177"/>
      <c r="G741" s="106">
        <f t="shared" si="16"/>
        <v>0</v>
      </c>
    </row>
    <row r="742" spans="1:7" x14ac:dyDescent="0.3">
      <c r="A742" s="251"/>
      <c r="B742" s="110"/>
      <c r="C742" s="288"/>
      <c r="D742" s="110"/>
      <c r="E742" s="288"/>
      <c r="F742" s="177"/>
      <c r="G742" s="106">
        <f t="shared" si="16"/>
        <v>0</v>
      </c>
    </row>
    <row r="743" spans="1:7" x14ac:dyDescent="0.3">
      <c r="A743" s="251"/>
      <c r="B743" s="110"/>
      <c r="C743" s="288"/>
      <c r="D743" s="110"/>
      <c r="E743" s="288"/>
      <c r="F743" s="177"/>
      <c r="G743" s="106">
        <f t="shared" si="16"/>
        <v>0</v>
      </c>
    </row>
    <row r="744" spans="1:7" x14ac:dyDescent="0.3">
      <c r="A744" s="251"/>
      <c r="B744" s="110"/>
      <c r="C744" s="288"/>
      <c r="D744" s="110"/>
      <c r="E744" s="288"/>
      <c r="F744" s="177"/>
      <c r="G744" s="106">
        <f t="shared" si="16"/>
        <v>0</v>
      </c>
    </row>
    <row r="745" spans="1:7" x14ac:dyDescent="0.3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 x14ac:dyDescent="0.3">
      <c r="A746" s="251"/>
      <c r="B746" s="110"/>
      <c r="C746" s="288"/>
      <c r="D746" s="110"/>
      <c r="E746" s="288"/>
      <c r="F746" s="177"/>
    </row>
    <row r="747" spans="1:7" x14ac:dyDescent="0.3">
      <c r="A747" s="251"/>
      <c r="B747" s="110"/>
      <c r="C747" s="288"/>
      <c r="D747" s="110"/>
      <c r="E747" s="288"/>
      <c r="F747" s="177"/>
    </row>
    <row r="748" spans="1:7" x14ac:dyDescent="0.3">
      <c r="A748" s="251"/>
      <c r="B748" s="110"/>
      <c r="C748" s="288"/>
      <c r="D748" s="110"/>
      <c r="E748" s="288"/>
      <c r="F748" s="177"/>
    </row>
    <row r="749" spans="1:7" x14ac:dyDescent="0.3">
      <c r="A749" s="251"/>
      <c r="B749" s="110"/>
      <c r="C749" s="288"/>
      <c r="D749" s="110"/>
      <c r="E749" s="288"/>
      <c r="F749" s="177"/>
    </row>
    <row r="750" spans="1:7" x14ac:dyDescent="0.3">
      <c r="A750" s="251"/>
      <c r="B750" s="110"/>
      <c r="C750" s="288"/>
      <c r="D750" s="110"/>
      <c r="E750" s="288"/>
      <c r="F750" s="177"/>
    </row>
    <row r="751" spans="1:7" x14ac:dyDescent="0.3">
      <c r="A751" s="251"/>
      <c r="B751" s="110"/>
      <c r="C751" s="288"/>
      <c r="D751" s="110"/>
      <c r="E751" s="288"/>
      <c r="F751" s="177"/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7"/>
  <sheetViews>
    <sheetView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E58" sqref="E58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62" si="13">+IF(F55=0,"",C55/F55)</f>
        <v>342.49720205469623</v>
      </c>
      <c r="C55" s="371">
        <v>2387</v>
      </c>
      <c r="D55" s="357">
        <f t="shared" ref="D55:D62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1025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1025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1025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 t="str">
        <f t="shared" si="13"/>
        <v/>
      </c>
      <c r="C59" s="371"/>
      <c r="D59" s="357">
        <f t="shared" si="14"/>
        <v>0</v>
      </c>
      <c r="F59" s="1">
        <f>USD_CNY!B977</f>
        <v>0</v>
      </c>
      <c r="G59" s="361">
        <f t="shared" si="18"/>
        <v>-2406</v>
      </c>
    </row>
    <row r="60" spans="1:7" x14ac:dyDescent="0.3">
      <c r="A60" s="350">
        <v>43411</v>
      </c>
      <c r="B60" s="357" t="str">
        <f t="shared" si="13"/>
        <v/>
      </c>
      <c r="C60" s="371"/>
      <c r="D60" s="357">
        <f t="shared" si="14"/>
        <v>0</v>
      </c>
      <c r="F60" s="1">
        <f>USD_CNY!B978</f>
        <v>0</v>
      </c>
      <c r="G60" s="361">
        <f t="shared" si="18"/>
        <v>0</v>
      </c>
    </row>
    <row r="61" spans="1:7" x14ac:dyDescent="0.3">
      <c r="A61" s="350">
        <v>43412</v>
      </c>
      <c r="B61" s="357" t="str">
        <f t="shared" si="13"/>
        <v/>
      </c>
      <c r="C61" s="371"/>
      <c r="D61" s="357">
        <f t="shared" si="14"/>
        <v>0</v>
      </c>
      <c r="F61" s="1">
        <f>USD_CNY!B979</f>
        <v>0</v>
      </c>
      <c r="G61" s="361">
        <f t="shared" si="18"/>
        <v>0</v>
      </c>
    </row>
    <row r="62" spans="1:7" x14ac:dyDescent="0.3">
      <c r="A62" s="350">
        <v>43413</v>
      </c>
      <c r="B62" s="357" t="str">
        <f t="shared" si="13"/>
        <v/>
      </c>
      <c r="D62" s="357">
        <f t="shared" si="14"/>
        <v>0</v>
      </c>
      <c r="F62" s="1">
        <f>USD_CNY!B980</f>
        <v>0</v>
      </c>
      <c r="G62" s="361">
        <f t="shared" si="18"/>
        <v>0</v>
      </c>
    </row>
    <row r="63" spans="1:7" x14ac:dyDescent="0.3">
      <c r="A63" s="350"/>
      <c r="B63" s="357"/>
      <c r="D63" s="357"/>
    </row>
    <row r="64" spans="1:7" x14ac:dyDescent="0.3">
      <c r="A64" s="350"/>
      <c r="B64" s="357"/>
      <c r="D64" s="357"/>
    </row>
    <row r="65" spans="1:2" x14ac:dyDescent="0.3">
      <c r="A65" s="350"/>
      <c r="B65" s="357"/>
    </row>
    <row r="66" spans="1:2" x14ac:dyDescent="0.3">
      <c r="A66" s="350"/>
    </row>
    <row r="67" spans="1:2" x14ac:dyDescent="0.3">
      <c r="A67" s="35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E58" sqref="E58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16384" width="8.7265625" style="1"/>
  </cols>
  <sheetData>
    <row r="1" spans="1:7" x14ac:dyDescent="0.3">
      <c r="A1" s="356" t="s">
        <v>1028</v>
      </c>
    </row>
    <row r="3" spans="1:7" ht="42" x14ac:dyDescent="0.3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56" x14ac:dyDescent="0.3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61" si="14">+IF(F54=0,"",C54/F54)</f>
        <v>672.94171664705709</v>
      </c>
      <c r="C54" s="335">
        <v>4690</v>
      </c>
      <c r="D54" s="358">
        <f t="shared" ref="D54:D61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 t="str">
        <f t="shared" si="14"/>
        <v/>
      </c>
      <c r="C58" s="335"/>
      <c r="D58" s="357">
        <f t="shared" si="15"/>
        <v>0</v>
      </c>
      <c r="F58" s="359">
        <f>USD_CNY!B977</f>
        <v>0</v>
      </c>
      <c r="G58" s="361">
        <f t="shared" si="18"/>
        <v>-4710</v>
      </c>
    </row>
    <row r="59" spans="1:7" x14ac:dyDescent="0.3">
      <c r="A59" s="350">
        <v>43411</v>
      </c>
      <c r="B59" s="357" t="str">
        <f t="shared" si="14"/>
        <v/>
      </c>
      <c r="C59" s="335"/>
      <c r="D59" s="357">
        <f t="shared" si="15"/>
        <v>0</v>
      </c>
      <c r="F59" s="359">
        <f>USD_CNY!B978</f>
        <v>0</v>
      </c>
      <c r="G59" s="361">
        <f t="shared" si="18"/>
        <v>0</v>
      </c>
    </row>
    <row r="60" spans="1:7" x14ac:dyDescent="0.3">
      <c r="A60" s="350">
        <v>43412</v>
      </c>
      <c r="B60" s="357" t="str">
        <f t="shared" si="14"/>
        <v/>
      </c>
      <c r="C60" s="335"/>
      <c r="D60" s="357">
        <f t="shared" si="15"/>
        <v>0</v>
      </c>
      <c r="F60" s="359">
        <f>USD_CNY!B979</f>
        <v>0</v>
      </c>
      <c r="G60" s="361">
        <f t="shared" si="18"/>
        <v>0</v>
      </c>
    </row>
    <row r="61" spans="1:7" x14ac:dyDescent="0.3">
      <c r="A61" s="350">
        <v>43413</v>
      </c>
      <c r="B61" s="357" t="str">
        <f t="shared" si="14"/>
        <v/>
      </c>
      <c r="C61" s="335"/>
      <c r="D61" s="357">
        <f t="shared" si="15"/>
        <v>0</v>
      </c>
      <c r="F61" s="359">
        <f>USD_CNY!B980</f>
        <v>0</v>
      </c>
      <c r="G61" s="361">
        <f t="shared" si="18"/>
        <v>0</v>
      </c>
    </row>
    <row r="62" spans="1:7" x14ac:dyDescent="0.3">
      <c r="D62" s="357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67" activePane="bottomLeft" state="frozen"/>
      <selection pane="bottomLeft" activeCell="B977" sqref="B977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998</v>
      </c>
      <c r="B1" s="396"/>
      <c r="C1" s="396"/>
      <c r="D1" s="396"/>
      <c r="E1" s="396"/>
      <c r="F1" s="396"/>
      <c r="G1" s="396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2" t="s">
        <v>1020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/>
    </row>
    <row r="978" spans="1:2" x14ac:dyDescent="0.35">
      <c r="A978" s="225">
        <v>43411</v>
      </c>
      <c r="B978" s="341"/>
    </row>
    <row r="979" spans="1:2" x14ac:dyDescent="0.35">
      <c r="A979" s="225">
        <v>43412</v>
      </c>
      <c r="B979" s="341"/>
    </row>
    <row r="980" spans="1:2" x14ac:dyDescent="0.35">
      <c r="A980" s="225">
        <v>43413</v>
      </c>
      <c r="B980" s="341"/>
    </row>
    <row r="981" spans="1:2" x14ac:dyDescent="0.35">
      <c r="A981" s="125"/>
      <c r="B981" s="341"/>
    </row>
    <row r="982" spans="1:2" x14ac:dyDescent="0.35">
      <c r="A982" s="125"/>
      <c r="B982" s="341"/>
    </row>
    <row r="983" spans="1:2" x14ac:dyDescent="0.35">
      <c r="A983" s="125"/>
      <c r="B983" s="341"/>
    </row>
    <row r="984" spans="1:2" x14ac:dyDescent="0.35">
      <c r="A984" s="125"/>
      <c r="B984" s="341"/>
    </row>
    <row r="985" spans="1:2" x14ac:dyDescent="0.35">
      <c r="A985" s="125"/>
      <c r="B985" s="341"/>
    </row>
    <row r="986" spans="1:2" x14ac:dyDescent="0.35">
      <c r="A986" s="125"/>
      <c r="B986" s="341"/>
    </row>
    <row r="987" spans="1:2" x14ac:dyDescent="0.35">
      <c r="A987" s="125"/>
      <c r="B987" s="341"/>
    </row>
    <row r="988" spans="1:2" x14ac:dyDescent="0.35">
      <c r="A988" s="125"/>
      <c r="B988" s="341"/>
    </row>
    <row r="989" spans="1:2" x14ac:dyDescent="0.35">
      <c r="A989" s="125"/>
      <c r="B989" s="341"/>
    </row>
    <row r="990" spans="1:2" x14ac:dyDescent="0.35">
      <c r="A990" s="125"/>
      <c r="B990" s="341"/>
    </row>
    <row r="991" spans="1:2" x14ac:dyDescent="0.35">
      <c r="A991" s="125"/>
      <c r="B991" s="341"/>
    </row>
    <row r="992" spans="1:2" x14ac:dyDescent="0.35">
      <c r="A992" s="125"/>
      <c r="B992" s="341"/>
    </row>
    <row r="993" spans="1:2" x14ac:dyDescent="0.35">
      <c r="A993" s="125"/>
      <c r="B993" s="341"/>
    </row>
    <row r="994" spans="1:2" x14ac:dyDescent="0.35">
      <c r="A994" s="125"/>
      <c r="B994" s="341"/>
    </row>
    <row r="995" spans="1:2" x14ac:dyDescent="0.35">
      <c r="A995" s="125"/>
      <c r="B995" s="341"/>
    </row>
    <row r="996" spans="1:2" x14ac:dyDescent="0.35">
      <c r="A996" s="1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47" activePane="bottomLeft" state="frozen"/>
      <selection pane="bottomLeft" activeCell="B459" sqref="B459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1013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1015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/>
    </row>
    <row r="460" spans="1:3" ht="15.5" x14ac:dyDescent="0.35">
      <c r="A460" s="231">
        <v>43411</v>
      </c>
      <c r="B460" s="333"/>
    </row>
    <row r="461" spans="1:3" ht="15.5" x14ac:dyDescent="0.35">
      <c r="A461" s="231">
        <v>43412</v>
      </c>
      <c r="B461" s="333"/>
    </row>
    <row r="462" spans="1:3" ht="15.5" x14ac:dyDescent="0.35">
      <c r="A462" s="231">
        <v>43413</v>
      </c>
      <c r="B462" s="333"/>
    </row>
    <row r="463" spans="1:3" ht="15.5" x14ac:dyDescent="0.35">
      <c r="A463" s="232"/>
      <c r="B463" s="333"/>
    </row>
    <row r="464" spans="1:3" ht="15.5" x14ac:dyDescent="0.35">
      <c r="A464" s="232"/>
      <c r="B464" s="333"/>
    </row>
    <row r="465" spans="1:2" ht="15.5" x14ac:dyDescent="0.35">
      <c r="A465" s="232"/>
      <c r="B465" s="333"/>
    </row>
    <row r="466" spans="1:2" ht="15.5" x14ac:dyDescent="0.35">
      <c r="A466" s="232"/>
      <c r="B466" s="333"/>
    </row>
    <row r="467" spans="1:2" ht="15.5" x14ac:dyDescent="0.35">
      <c r="A467" s="232"/>
      <c r="B467" s="333"/>
    </row>
    <row r="468" spans="1:2" ht="15.5" x14ac:dyDescent="0.35">
      <c r="A468" s="232"/>
      <c r="B468" s="333"/>
    </row>
    <row r="469" spans="1:2" ht="15.5" x14ac:dyDescent="0.35">
      <c r="A469" s="232"/>
      <c r="B469" s="333"/>
    </row>
    <row r="470" spans="1:2" ht="15.5" x14ac:dyDescent="0.35">
      <c r="A470" s="232"/>
      <c r="B470" s="333"/>
    </row>
    <row r="471" spans="1:2" ht="15.5" x14ac:dyDescent="0.35">
      <c r="A471" s="232"/>
      <c r="B471" s="333"/>
    </row>
    <row r="472" spans="1:2" ht="15.5" x14ac:dyDescent="0.35">
      <c r="A472" s="232"/>
      <c r="B472" s="333"/>
    </row>
    <row r="473" spans="1:2" ht="15.5" x14ac:dyDescent="0.35">
      <c r="A473" s="232"/>
      <c r="B473" s="333"/>
    </row>
    <row r="474" spans="1:2" ht="15.5" x14ac:dyDescent="0.35">
      <c r="A474" s="232"/>
      <c r="B474" s="333"/>
    </row>
    <row r="475" spans="1:2" ht="15.5" x14ac:dyDescent="0.35">
      <c r="A475" s="232"/>
      <c r="B475" s="333"/>
    </row>
    <row r="476" spans="1:2" ht="15.5" x14ac:dyDescent="0.35">
      <c r="A476" s="232"/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01" activePane="bottomLeft" state="frozen"/>
      <selection pane="bottomLeft" activeCell="A314" sqref="A314:A318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7" t="s">
        <v>1018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1000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/>
    </row>
    <row r="316" spans="1:4" x14ac:dyDescent="0.35">
      <c r="A316" s="307">
        <v>43411</v>
      </c>
      <c r="B316" s="310"/>
    </row>
    <row r="317" spans="1:4" x14ac:dyDescent="0.35">
      <c r="A317" s="307">
        <v>43412</v>
      </c>
      <c r="B317" s="310"/>
    </row>
    <row r="318" spans="1:4" x14ac:dyDescent="0.35">
      <c r="A318" s="307">
        <v>43413</v>
      </c>
      <c r="B318" s="310"/>
    </row>
    <row r="319" spans="1:4" x14ac:dyDescent="0.35">
      <c r="A319" s="307"/>
      <c r="B319" s="310"/>
    </row>
    <row r="320" spans="1:4" x14ac:dyDescent="0.35">
      <c r="A320" s="307"/>
      <c r="B320" s="310"/>
    </row>
    <row r="321" spans="1:2" x14ac:dyDescent="0.35">
      <c r="A321" s="307"/>
      <c r="B321" s="310"/>
    </row>
    <row r="322" spans="1:2" x14ac:dyDescent="0.35">
      <c r="A322" s="307"/>
      <c r="B322" s="310"/>
    </row>
    <row r="323" spans="1:2" x14ac:dyDescent="0.35">
      <c r="A323" s="307"/>
      <c r="B323" s="310"/>
    </row>
    <row r="324" spans="1:2" x14ac:dyDescent="0.35">
      <c r="A324" s="307"/>
      <c r="B324" s="310"/>
    </row>
    <row r="325" spans="1:2" x14ac:dyDescent="0.35">
      <c r="A325" s="307"/>
      <c r="B325" s="310"/>
    </row>
    <row r="326" spans="1:2" x14ac:dyDescent="0.35">
      <c r="A326" s="307"/>
      <c r="B326" s="310"/>
    </row>
    <row r="327" spans="1:2" x14ac:dyDescent="0.35">
      <c r="A327" s="307"/>
      <c r="B327" s="310"/>
    </row>
    <row r="328" spans="1:2" x14ac:dyDescent="0.35">
      <c r="A328" s="307"/>
      <c r="B328" s="310"/>
    </row>
    <row r="329" spans="1:2" x14ac:dyDescent="0.35">
      <c r="A329" s="307"/>
      <c r="B329" s="310"/>
    </row>
    <row r="330" spans="1:2" x14ac:dyDescent="0.35">
      <c r="A330" s="307"/>
      <c r="B330" s="310"/>
    </row>
    <row r="331" spans="1:2" x14ac:dyDescent="0.35">
      <c r="A331" s="307"/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2018-11-05T07:34:11Z</dcterms:modified>
</cp:coreProperties>
</file>