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189" i="4" l="1"/>
  <c r="G56" i="16"/>
  <c r="B56" i="16"/>
  <c r="D56" i="16" s="1"/>
  <c r="F56" i="16"/>
  <c r="B57" i="15"/>
  <c r="D57" i="15" s="1"/>
  <c r="F57" i="15"/>
  <c r="G57" i="15"/>
  <c r="D733" i="7"/>
  <c r="F733" i="7"/>
  <c r="B733" i="7"/>
  <c r="D1186" i="5"/>
  <c r="B1186" i="5"/>
  <c r="F1186" i="5"/>
  <c r="G1186" i="5"/>
  <c r="D1189" i="4"/>
  <c r="B1189" i="4"/>
  <c r="F1189" i="4"/>
  <c r="G1189" i="4"/>
  <c r="D1188" i="3"/>
  <c r="B1188" i="3"/>
  <c r="F1188" i="3"/>
  <c r="G1188" i="3"/>
  <c r="D1190" i="2"/>
  <c r="F1190" i="2"/>
  <c r="B1190" i="2" s="1"/>
  <c r="G1190" i="2"/>
  <c r="E1188" i="4" l="1"/>
  <c r="D1187" i="3"/>
  <c r="B1187" i="3"/>
  <c r="B55" i="16"/>
  <c r="D55" i="16"/>
  <c r="F55" i="16"/>
  <c r="G55" i="16"/>
  <c r="B56" i="15"/>
  <c r="D56" i="15" s="1"/>
  <c r="F56" i="15"/>
  <c r="G56" i="15"/>
  <c r="B732" i="7"/>
  <c r="D732" i="7" s="1"/>
  <c r="G732" i="7"/>
  <c r="F732" i="7"/>
  <c r="B1185" i="5"/>
  <c r="D1185" i="5" s="1"/>
  <c r="F1185" i="5"/>
  <c r="G1185" i="5"/>
  <c r="B1188" i="4"/>
  <c r="D1188" i="4" s="1"/>
  <c r="F1188" i="4"/>
  <c r="G1188" i="4"/>
  <c r="F1187" i="3"/>
  <c r="G1187" i="3"/>
  <c r="B1189" i="2"/>
  <c r="D1189" i="2" s="1"/>
  <c r="F1189" i="2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E9" i="1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D1123" i="3" l="1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<sst xmlns="http://schemas.openxmlformats.org/spreadsheetml/2006/main" count="4518" uniqueCount="1031">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</sst>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9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Cu!$A$760:$A$1190</c:f>
              <c:numCache>
                <c:formatCode>yyyy\.mm\.dd</c:formatCode>
                <c:ptCount val="21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</c:numCache>
            </c:numRef>
          </c:cat>
          <c:val>
            <c:numRef>
              <c:f>Cu!$B$979:$B$1190</c:f>
              <c:numCache>
                <c:formatCode>_(* #,##0.00_);_(* \(#,##0.00\);_(* "-"??_);_(@_)</c:formatCode>
                <c:ptCount val="21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00352"/>
        <c:axId val="147702144"/>
      </c:areaChart>
      <c:dateAx>
        <c:axId val="1477003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7702144"/>
        <c:crosses val="autoZero"/>
        <c:auto val="1"/>
        <c:lblOffset val="100"/>
        <c:baseTimeUnit val="days"/>
      </c:dateAx>
      <c:valAx>
        <c:axId val="1477021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7003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Ni!$A$6:$A$733</c:f>
              <c:numCache>
                <c:formatCode>yyyy\.mm\.dd</c:formatCode>
                <c:ptCount val="17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</c:numCache>
            </c:numRef>
          </c:cat>
          <c:val>
            <c:numRef>
              <c:f>Ni!$B$6:$B$733</c:f>
              <c:numCache>
                <c:formatCode>_(* #,##0.00_);_(* \(#,##0.00\);_(* "-"??_);_(@_)</c:formatCode>
                <c:ptCount val="17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63136"/>
        <c:axId val="127964672"/>
      </c:areaChart>
      <c:dateAx>
        <c:axId val="1279631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964672"/>
        <c:crosses val="autoZero"/>
        <c:auto val="1"/>
        <c:lblOffset val="100"/>
        <c:baseTimeUnit val="days"/>
      </c:dateAx>
      <c:valAx>
        <c:axId val="127964672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9631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Coke!$A$6:$A$57</c:f>
              <c:numCache>
                <c:formatCode>yyyy\.mm\.dd</c:formatCode>
                <c:ptCount val="5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</c:numCache>
            </c:numRef>
          </c:cat>
          <c:val>
            <c:numRef>
              <c:f>Coke!$B$6:$B$57</c:f>
              <c:numCache>
                <c:formatCode>0.00</c:formatCode>
                <c:ptCount val="5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92192"/>
        <c:axId val="127993728"/>
      </c:areaChart>
      <c:dateAx>
        <c:axId val="1279921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993728"/>
        <c:crosses val="autoZero"/>
        <c:auto val="1"/>
        <c:lblOffset val="100"/>
        <c:baseTimeUnit val="days"/>
      </c:dateAx>
      <c:valAx>
        <c:axId val="12799372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9921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Steel!$A$6:$A$56</c:f>
              <c:numCache>
                <c:formatCode>yyyy\.mm\.dd</c:formatCode>
                <c:ptCount val="5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</c:numCache>
            </c:numRef>
          </c:cat>
          <c:val>
            <c:numRef>
              <c:f>Steel!$B$6:$B$56</c:f>
              <c:numCache>
                <c:formatCode>0.00</c:formatCode>
                <c:ptCount val="5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17536"/>
        <c:axId val="128019072"/>
      </c:areaChart>
      <c:dateAx>
        <c:axId val="1280175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019072"/>
        <c:crosses val="autoZero"/>
        <c:auto val="1"/>
        <c:lblOffset val="100"/>
        <c:baseTimeUnit val="days"/>
      </c:dateAx>
      <c:valAx>
        <c:axId val="128019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0175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56960"/>
        <c:axId val="128471040"/>
      </c:areaChart>
      <c:dateAx>
        <c:axId val="1284569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8471040"/>
        <c:crosses val="autoZero"/>
        <c:auto val="1"/>
        <c:lblOffset val="100"/>
        <c:baseTimeUnit val="days"/>
      </c:dateAx>
      <c:valAx>
        <c:axId val="12847104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4569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78208"/>
        <c:axId val="128484096"/>
      </c:areaChart>
      <c:dateAx>
        <c:axId val="1284782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848409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2848409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4782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27232"/>
        <c:axId val="126928768"/>
      </c:areaChart>
      <c:dateAx>
        <c:axId val="1269272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26928768"/>
        <c:crosses val="autoZero"/>
        <c:auto val="1"/>
        <c:lblOffset val="100"/>
        <c:baseTimeUnit val="days"/>
      </c:dateAx>
      <c:valAx>
        <c:axId val="126928768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6927232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40672"/>
        <c:axId val="126942208"/>
      </c:areaChart>
      <c:dateAx>
        <c:axId val="1269406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6942208"/>
        <c:crosses val="autoZero"/>
        <c:auto val="1"/>
        <c:lblOffset val="100"/>
        <c:baseTimeUnit val="days"/>
      </c:dateAx>
      <c:valAx>
        <c:axId val="1269422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6940672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39904"/>
        <c:axId val="147345792"/>
      </c:areaChart>
      <c:dateAx>
        <c:axId val="1473399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7345792"/>
        <c:crosses val="autoZero"/>
        <c:auto val="1"/>
        <c:lblOffset val="100"/>
        <c:baseTimeUnit val="days"/>
      </c:dateAx>
      <c:valAx>
        <c:axId val="14734579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733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66016"/>
        <c:axId val="128567552"/>
      </c:areaChart>
      <c:dateAx>
        <c:axId val="128566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8567552"/>
        <c:crosses val="autoZero"/>
        <c:auto val="1"/>
        <c:lblOffset val="100"/>
        <c:baseTimeUnit val="days"/>
      </c:dateAx>
      <c:valAx>
        <c:axId val="128567552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856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29600"/>
        <c:axId val="128331136"/>
      </c:lineChart>
      <c:dateAx>
        <c:axId val="1283296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8331136"/>
        <c:crosses val="autoZero"/>
        <c:auto val="1"/>
        <c:lblOffset val="100"/>
        <c:baseTimeUnit val="days"/>
      </c:dateAx>
      <c:valAx>
        <c:axId val="1283311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832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13408"/>
        <c:axId val="127628416"/>
      </c:areaChart>
      <c:dateAx>
        <c:axId val="1477134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62841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27628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7134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06208"/>
        <c:axId val="128607744"/>
      </c:areaChart>
      <c:dateAx>
        <c:axId val="1286062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607744"/>
        <c:crosses val="autoZero"/>
        <c:auto val="1"/>
        <c:lblOffset val="100"/>
        <c:baseTimeUnit val="days"/>
      </c:dateAx>
      <c:valAx>
        <c:axId val="1286077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28606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27840"/>
        <c:axId val="128629376"/>
      </c:areaChart>
      <c:dateAx>
        <c:axId val="128627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8629376"/>
        <c:crosses val="autoZero"/>
        <c:auto val="1"/>
        <c:lblOffset val="100"/>
        <c:baseTimeUnit val="days"/>
      </c:dateAx>
      <c:valAx>
        <c:axId val="128629376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8627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96928"/>
        <c:axId val="128802816"/>
      </c:barChart>
      <c:dateAx>
        <c:axId val="128796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8802816"/>
        <c:crosses val="autoZero"/>
        <c:auto val="1"/>
        <c:lblOffset val="100"/>
        <c:baseTimeUnit val="days"/>
      </c:dateAx>
      <c:valAx>
        <c:axId val="1288028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879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39680"/>
        <c:axId val="128841216"/>
      </c:areaChart>
      <c:dateAx>
        <c:axId val="1288396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28841216"/>
        <c:crosses val="autoZero"/>
        <c:auto val="1"/>
        <c:lblOffset val="100"/>
        <c:baseTimeUnit val="days"/>
      </c:dateAx>
      <c:valAx>
        <c:axId val="128841216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8839680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28960"/>
        <c:axId val="129530496"/>
      </c:areaChart>
      <c:dateAx>
        <c:axId val="1295289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530496"/>
        <c:crosses val="autoZero"/>
        <c:auto val="1"/>
        <c:lblOffset val="100"/>
        <c:baseTimeUnit val="days"/>
      </c:dateAx>
      <c:valAx>
        <c:axId val="12953049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528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68064"/>
        <c:axId val="129369600"/>
      </c:lineChart>
      <c:catAx>
        <c:axId val="12936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29369600"/>
        <c:crosses val="autoZero"/>
        <c:auto val="1"/>
        <c:lblAlgn val="ctr"/>
        <c:lblOffset val="100"/>
        <c:noMultiLvlLbl val="0"/>
      </c:catAx>
      <c:valAx>
        <c:axId val="12936960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29368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85600"/>
        <c:axId val="129387136"/>
      </c:lineChart>
      <c:dateAx>
        <c:axId val="1293856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29387136"/>
        <c:crosses val="autoZero"/>
        <c:auto val="1"/>
        <c:lblOffset val="100"/>
        <c:baseTimeUnit val="days"/>
      </c:dateAx>
      <c:valAx>
        <c:axId val="1293871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2938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22592"/>
        <c:axId val="129028480"/>
      </c:areaChart>
      <c:dateAx>
        <c:axId val="1290225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028480"/>
        <c:crosses val="autoZero"/>
        <c:auto val="1"/>
        <c:lblOffset val="100"/>
        <c:baseTimeUnit val="days"/>
      </c:dateAx>
      <c:valAx>
        <c:axId val="129028480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022592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21312"/>
        <c:axId val="129422848"/>
      </c:areaChart>
      <c:dateAx>
        <c:axId val="1294213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422848"/>
        <c:crosses val="autoZero"/>
        <c:auto val="1"/>
        <c:lblOffset val="100"/>
        <c:baseTimeUnit val="days"/>
      </c:dateAx>
      <c:valAx>
        <c:axId val="1294228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421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71136"/>
        <c:axId val="147372672"/>
      </c:lineChart>
      <c:dateAx>
        <c:axId val="1473711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7372672"/>
        <c:crosses val="autoZero"/>
        <c:auto val="1"/>
        <c:lblOffset val="100"/>
        <c:baseTimeUnit val="days"/>
      </c:dateAx>
      <c:valAx>
        <c:axId val="1473726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47371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Ag!$A$875:$A$1189</c:f>
              <c:numCache>
                <c:formatCode>yyyy\.mm\.dd</c:formatCode>
                <c:ptCount val="20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</c:numCache>
            </c:numRef>
          </c:cat>
          <c:val>
            <c:numRef>
              <c:f>Ag!$B$875:$B$1189</c:f>
              <c:numCache>
                <c:formatCode>_(* #,##0.00_);_(* \(#,##0.00\);_(* "-"??_);_(@_)</c:formatCode>
                <c:ptCount val="20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83200"/>
        <c:axId val="174884736"/>
      </c:areaChart>
      <c:dateAx>
        <c:axId val="1748832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884736"/>
        <c:crosses val="autoZero"/>
        <c:auto val="1"/>
        <c:lblOffset val="100"/>
        <c:baseTimeUnit val="days"/>
        <c:majorUnit val="7"/>
        <c:majorTimeUnit val="days"/>
      </c:dateAx>
      <c:valAx>
        <c:axId val="1748847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48832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92352"/>
        <c:axId val="129893888"/>
      </c:areaChart>
      <c:dateAx>
        <c:axId val="1298923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29893888"/>
        <c:crosses val="autoZero"/>
        <c:auto val="1"/>
        <c:lblOffset val="100"/>
        <c:baseTimeUnit val="days"/>
      </c:dateAx>
      <c:valAx>
        <c:axId val="1298938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892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56096"/>
        <c:axId val="129978368"/>
      </c:areaChart>
      <c:dateAx>
        <c:axId val="1299560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978368"/>
        <c:crosses val="autoZero"/>
        <c:auto val="1"/>
        <c:lblOffset val="100"/>
        <c:baseTimeUnit val="days"/>
      </c:dateAx>
      <c:valAx>
        <c:axId val="12997836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29956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90016"/>
        <c:axId val="130008192"/>
      </c:lineChart>
      <c:dateAx>
        <c:axId val="129990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30008192"/>
        <c:crosses val="autoZero"/>
        <c:auto val="1"/>
        <c:lblOffset val="100"/>
        <c:baseTimeUnit val="days"/>
      </c:dateAx>
      <c:valAx>
        <c:axId val="130008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99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103168"/>
        <c:axId val="130104704"/>
      </c:areaChart>
      <c:dateAx>
        <c:axId val="1301031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0104704"/>
        <c:crosses val="autoZero"/>
        <c:auto val="1"/>
        <c:lblOffset val="100"/>
        <c:baseTimeUnit val="days"/>
      </c:dateAx>
      <c:valAx>
        <c:axId val="130104704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130103168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0080"/>
        <c:axId val="129320064"/>
      </c:areaChart>
      <c:dateAx>
        <c:axId val="1293100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320064"/>
        <c:crosses val="autoZero"/>
        <c:auto val="1"/>
        <c:lblOffset val="100"/>
        <c:baseTimeUnit val="days"/>
      </c:dateAx>
      <c:valAx>
        <c:axId val="12932006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29310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97280"/>
        <c:axId val="129698816"/>
      </c:areaChart>
      <c:dateAx>
        <c:axId val="1296972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9698816"/>
        <c:crosses val="autoZero"/>
        <c:auto val="1"/>
        <c:lblOffset val="100"/>
        <c:baseTimeUnit val="days"/>
      </c:dateAx>
      <c:valAx>
        <c:axId val="12969881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969728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Zn!$A$760:$A$1186</c:f>
              <c:numCache>
                <c:formatCode>yyyy\.mm\.dd</c:formatCode>
                <c:ptCount val="20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</c:numCache>
            </c:numRef>
          </c:cat>
          <c:val>
            <c:numRef>
              <c:f>Zn!$B$760:$B$1186</c:f>
              <c:numCache>
                <c:formatCode>_(* #,##0.00_);_(* \(#,##0.00\);_(* "-"??_);_(@_)</c:formatCode>
                <c:ptCount val="20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85760"/>
        <c:axId val="127687296"/>
      </c:areaChart>
      <c:dateAx>
        <c:axId val="1276857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687296"/>
        <c:crosses val="autoZero"/>
        <c:auto val="1"/>
        <c:lblOffset val="100"/>
        <c:baseTimeUnit val="days"/>
      </c:dateAx>
      <c:valAx>
        <c:axId val="12768729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6857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USD_CNY!$A$910:$A$975</c:f>
              <c:numCache>
                <c:formatCode>yyyy\.mm\.dd</c:formatCode>
                <c:ptCount val="66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</c:numCache>
            </c:numRef>
          </c:cat>
          <c:val>
            <c:numRef>
              <c:f>USD_CNY!$B$910:$B$975</c:f>
              <c:numCache>
                <c:formatCode>_(* #,##0.00000_);_(* \(#,##0.00000\);_(* "-"??_);_(@_)</c:formatCode>
                <c:ptCount val="66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20832"/>
        <c:axId val="128062592"/>
      </c:areaChart>
      <c:dateAx>
        <c:axId val="1277208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8062592"/>
        <c:crosses val="autoZero"/>
        <c:auto val="1"/>
        <c:lblOffset val="100"/>
        <c:baseTimeUnit val="days"/>
        <c:majorUnit val="7"/>
      </c:dateAx>
      <c:valAx>
        <c:axId val="128062592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720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90880"/>
        <c:axId val="128092416"/>
      </c:areaChart>
      <c:catAx>
        <c:axId val="12809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092416"/>
        <c:crosses val="autoZero"/>
        <c:auto val="1"/>
        <c:lblAlgn val="ctr"/>
        <c:lblOffset val="100"/>
        <c:noMultiLvlLbl val="0"/>
      </c:catAx>
      <c:valAx>
        <c:axId val="12809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0908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Pb!$A$759:$A$1188</c:f>
              <c:numCache>
                <c:formatCode>yyyy\.mm\.dd</c:formatCode>
                <c:ptCount val="20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</c:numCache>
            </c:numRef>
          </c:cat>
          <c:val>
            <c:numRef>
              <c:f>Pb!$B$759:$B$1188</c:f>
              <c:numCache>
                <c:formatCode>_(* #,##0.00_);_(* \(#,##0.00\);_(* "-"??_);_(@_)</c:formatCode>
                <c:ptCount val="20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03936"/>
        <c:axId val="128105472"/>
      </c:areaChart>
      <c:dateAx>
        <c:axId val="128103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810547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28105472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103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26944"/>
        <c:axId val="127828736"/>
      </c:lineChart>
      <c:dateAx>
        <c:axId val="127826944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28736"/>
        <c:crosses val="autoZero"/>
        <c:auto val="1"/>
        <c:lblOffset val="100"/>
        <c:baseTimeUnit val="days"/>
      </c:dateAx>
      <c:valAx>
        <c:axId val="1278287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269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95104"/>
        <c:axId val="127857024"/>
      </c:lineChart>
      <c:dateAx>
        <c:axId val="1276951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57024"/>
        <c:crosses val="autoZero"/>
        <c:auto val="1"/>
        <c:lblOffset val="100"/>
        <c:baseTimeUnit val="days"/>
      </c:dateAx>
      <c:valAx>
        <c:axId val="1278570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6951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1019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43406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49170</v>
      </c>
      <c r="E5" s="328">
        <f>+IF(ISERROR(VLOOKUP($E$2,Cu!$A$5:$H$1643,7,0)),0,VLOOKUP($E$2,Cu!$A$5:$H$1643,7,0))</f>
        <v>420</v>
      </c>
      <c r="F5" s="327" t="s">
        <v>3</v>
      </c>
      <c r="G5" s="326">
        <f>+IF(ISERROR(VLOOKUP($E$2,Cu!$A$5:$H$1643,2,0)),0,VLOOKUP($E$2,Cu!$A$5:$H$1643,2,0))</f>
        <v>7109.4261708431113</v>
      </c>
      <c r="H5" s="326">
        <f>+IF(ISERROR(VLOOKUP($E$2,Cu!$A$5:$H$1643,4,0)),0,VLOOKUP($E$2,Cu!$A$5:$H$1643,4,0))</f>
        <v>6076.4326246522323</v>
      </c>
      <c r="I5" s="326">
        <f>+IF(ISERROR(VLOOKUP($E$2,Cu!$A$5:$H$1643,5,0)),0,VLOOKUP($E$2,Cu!$A$5:$H$1643,5,0))</f>
        <v>6070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18825</v>
      </c>
      <c r="E6" s="328">
        <f>+IF(ISERROR(VLOOKUP($E$2,Pb!$A$5:$H$1988,7,0)),0,VLOOKUP($E$2,Pb!$A$5:$H$1988,7,0))</f>
        <v>50</v>
      </c>
      <c r="F6" s="327" t="s">
        <v>3</v>
      </c>
      <c r="G6" s="326">
        <f>+IF(ISERROR(VLOOKUP($E$2,Pb!$A$5:$H$1988,2,0)),0,VLOOKUP($E$2,Pb!$A$5:$H$1988,2,0))</f>
        <v>2721.8821978060109</v>
      </c>
      <c r="H6" s="326">
        <f>+IF(ISERROR(VLOOKUP($E$2,Pb!$A$5:$H$1988,4,0)),0,VLOOKUP($E$2,Pb!$A$5:$H$1988,4,0))</f>
        <v>2326.3950408598384</v>
      </c>
      <c r="I6" s="326">
        <f>+IF(ISERROR(VLOOKUP($E$2,Pb!$A$5:$H$1988,5,0)),0,VLOOKUP($E$2,Pb!$A$5:$H$1988,5,0))</f>
        <v>1933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3546</v>
      </c>
      <c r="E7" s="328">
        <f>+IF(ISERROR(VLOOKUP($E$2,Ag!$A$5:$H$1988,7,0)),0,VLOOKUP($E$2,Ag!$A$5:$H$1988,7,0))</f>
        <v>39</v>
      </c>
      <c r="F7" s="327" t="s">
        <v>6</v>
      </c>
      <c r="G7" s="326">
        <f>+IF(ISERROR(VLOOKUP($E$2,Ag!$A$5:$H$1519,2,0)),0,VLOOKUP($E$2,Ag!$A$5:$H$1519,2,0))</f>
        <v>512.71151518831948</v>
      </c>
      <c r="H7" s="326">
        <f>+IF(ISERROR(VLOOKUP($E$2,Ag!$A$5:$H$1519,4,0)),0,VLOOKUP($E$2,Ag!$A$5:$H$1519,4,0))</f>
        <v>438.21497024642696</v>
      </c>
      <c r="I7" s="326">
        <f>+IF(ISERROR(VLOOKUP($E$2,Ag!$A$5:$H$1519,5,0)),0,VLOOKUP($E$2,Ag!$A$5:$H$1519,5,0))</f>
        <v>473.1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22000</v>
      </c>
      <c r="E8" s="328">
        <f>+IF(ISERROR(VLOOKUP($E$2,Zn!$A$5:$H$2996,7,0)),0,VLOOKUP($E$2,Zn!$A$5:$H$2996,7,0))</f>
        <v>-50</v>
      </c>
      <c r="F8" s="327" t="s">
        <v>3</v>
      </c>
      <c r="G8" s="326">
        <f>+IF(ISERROR(VLOOKUP($E$2,Zn!$A$5:$H$2996,2,0)),0,VLOOKUP($E$2,Zn!$A$5:$H$2996,2,0))</f>
        <v>3180.9513068649267</v>
      </c>
      <c r="H8" s="326">
        <f>+IF(ISERROR(VLOOKUP($E$2,Zn!$A$5:$H$2996,4,0)),0,VLOOKUP($E$2,Zn!$A$5:$H$2996,4,0))</f>
        <v>2718.7618007392539</v>
      </c>
      <c r="I8" s="326">
        <f>+IF(ISERROR(VLOOKUP($E$2,Zn!$A$5:$H$2996,5,0)),0,VLOOKUP($E$2,Zn!$A$5:$H$2996,5,0))</f>
        <v>2585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102900</v>
      </c>
      <c r="E9" s="328">
        <f>+IF(ISERROR(VLOOKUP($E$2,Ni!$A$6:$H$2998,7,0)),0,VLOOKUP($E$2,Ni!$A$6:$H$2998,7,0))</f>
        <v>725</v>
      </c>
      <c r="F9" s="327" t="s">
        <v>3</v>
      </c>
      <c r="G9" s="326">
        <f>+IF(ISERROR(VLOOKUP($E$2,Ni!$A$6:$H$2998,2,0)),0,VLOOKUP($E$2,Ni!$A$6:$H$2998,2,0))</f>
        <v>14878.176794381861</v>
      </c>
      <c r="H9" s="326">
        <f>+IF(ISERROR(VLOOKUP($E$2,Ni!$A$6:$H$2998,4,0)),0,VLOOKUP($E$2,Ni!$A$6:$H$2998,4,0))</f>
        <v>12716.3904225486</v>
      </c>
      <c r="I9" s="326">
        <f>+IF(ISERROR(VLOOKUP($E$2,Ni!$A$6:$H$2998,5,0)),0,VLOOKUP($E$2,Ni!$A$6:$H$2998,5,0))</f>
        <v>11555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2339</v>
      </c>
      <c r="E10" s="328">
        <f>+IF(ISERROR(VLOOKUP($E$2,Coke!$A$6:$H$2998,7,0)),0,VLOOKUP($E$2,Coke!$A$6:$H$2998,7,0))</f>
        <v>-10.5</v>
      </c>
      <c r="F10" s="327" t="s">
        <v>3</v>
      </c>
      <c r="G10" s="326">
        <f>+IF(ISERROR(VLOOKUP($E$2,Coke!$A$6:$H$2998,2,0)),0,VLOOKUP($E$2,Coke!$A$6:$H$2998,2,0))</f>
        <v>338.19295939804834</v>
      </c>
      <c r="H10" s="326">
        <f>+IF(ISERROR(VLOOKUP($E$2,Coke!$A$6:$H$2998,4,0)),0,VLOOKUP($E$2,Coke!$A$6:$H$2998,4,0))</f>
        <v>289.05381145132338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4660</v>
      </c>
      <c r="E11" s="328">
        <f>+IF(ISERROR(VLOOKUP($E$2,Steel!$A$6:$H$2998,7,0)),0,VLOOKUP($E$2,Steel!$A$6:$H$2998,7,0))</f>
        <v>-30</v>
      </c>
      <c r="F11" s="327" t="s">
        <v>3</v>
      </c>
      <c r="G11" s="326">
        <f>+IF(ISERROR(VLOOKUP($E$2,Steel!$A$6:$H$2998,2,0)),0,VLOOKUP($E$2,Steel!$A$6:$H$2998,2,0))</f>
        <v>673.78332227229805</v>
      </c>
      <c r="H11" s="326">
        <f>+IF(ISERROR(VLOOKUP($E$2,Steel!$A$6:$H$2998,4,0)),0,VLOOKUP($E$2,Steel!$A$6:$H$2998,4,0))</f>
        <v>575.88318142931462</v>
      </c>
      <c r="I11" s="355">
        <f>+IF(ISERROR(VLOOKUP($E$2,Steel!$A$6:$H$2998,5,0)),0,VLOOKUP($E$2,Steel!$A$6:$H$2998,5,0))</f>
        <v>513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43406</v>
      </c>
      <c r="C15" s="182" t="s">
        <v>1003</v>
      </c>
      <c r="D15" s="192">
        <f>+IF(ISERROR(VLOOKUP($E$2,'CNY-VND'!$A$4:$B$500,2,0)),0,VLOOKUP($E$2,'CNY-VND'!$A$4:$B$500,2,0))</f>
        <v>3395</v>
      </c>
      <c r="E15" s="386" t="s">
        <v>1001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1002</v>
      </c>
      <c r="D16" s="192">
        <f>+IF(ISERROR(VLOOKUP($E$2,VNĐ_USD!$A$131:$B$478,2,0)),0,VLOOKUP($E$2,VNĐ_USD!$A$131:$B$478,2,0))</f>
        <v>23375</v>
      </c>
      <c r="E16" s="386" t="s">
        <v>1004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1021</v>
      </c>
      <c r="D17" s="353">
        <f>+IF(ISERROR(VLOOKUP($E$2,USD_CNY!$A$1:$B$2000,2,0)),0,VLOOKUP($E$2,USD_CNY!$A$1:$B$2000,2,0))</f>
        <v>6.9161700000000002</v>
      </c>
      <c r="E17" s="354" t="s">
        <v>1022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79" t="s">
        <v>657</v>
      </c>
      <c r="B34" s="379"/>
      <c r="C34" s="380" t="s">
        <v>4</v>
      </c>
      <c r="D34" s="380"/>
      <c r="E34" s="380"/>
      <c r="F34" s="380"/>
      <c r="G34" s="380"/>
      <c r="H34" s="380"/>
      <c r="I34" s="380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79" t="s">
        <v>705</v>
      </c>
      <c r="B49" s="379"/>
      <c r="C49" s="380" t="s">
        <v>706</v>
      </c>
      <c r="D49" s="380"/>
      <c r="E49" s="380"/>
      <c r="F49" s="380"/>
      <c r="G49" s="380"/>
      <c r="H49" s="380"/>
      <c r="I49" s="380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79" t="s">
        <v>721</v>
      </c>
      <c r="B67" s="379"/>
      <c r="C67" s="380" t="s">
        <v>722</v>
      </c>
      <c r="D67" s="380"/>
      <c r="E67" s="380"/>
      <c r="F67" s="380"/>
      <c r="G67" s="380"/>
      <c r="H67" s="380"/>
      <c r="I67" s="380"/>
    </row>
    <row r="82" spans="1:9" x14ac:dyDescent="0.3">
      <c r="A82" s="379" t="s">
        <v>759</v>
      </c>
      <c r="B82" s="379"/>
      <c r="C82" s="380" t="s">
        <v>760</v>
      </c>
      <c r="D82" s="380"/>
      <c r="E82" s="380"/>
      <c r="F82" s="380"/>
      <c r="G82" s="380"/>
      <c r="H82" s="380"/>
      <c r="I82" s="380"/>
    </row>
    <row r="100" spans="1:9" x14ac:dyDescent="0.3">
      <c r="A100" s="378" t="s">
        <v>1029</v>
      </c>
      <c r="B100" s="378"/>
      <c r="C100" s="378"/>
      <c r="D100" s="378"/>
      <c r="E100" s="378"/>
      <c r="F100" s="378"/>
      <c r="G100" s="378"/>
      <c r="H100" s="378"/>
      <c r="I100" s="378"/>
    </row>
    <row r="115" spans="1:9" x14ac:dyDescent="0.3">
      <c r="A115" s="378" t="s">
        <v>1030</v>
      </c>
      <c r="B115" s="378"/>
      <c r="C115" s="378"/>
      <c r="D115" s="378"/>
      <c r="E115" s="378"/>
      <c r="F115" s="378"/>
      <c r="G115" s="378"/>
      <c r="H115" s="378"/>
      <c r="I115" s="378"/>
    </row>
    <row r="128" spans="1:9" x14ac:dyDescent="0.3">
      <c r="A128" s="378" t="s">
        <v>1006</v>
      </c>
      <c r="B128" s="378"/>
      <c r="C128" s="378"/>
      <c r="D128" s="378"/>
      <c r="E128" s="378"/>
      <c r="F128" s="378"/>
      <c r="G128" s="378"/>
      <c r="H128" s="378"/>
      <c r="I128" s="378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C56" sqref="C56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16384" width="8.7265625" style="1"/>
  </cols>
  <sheetData>
    <row r="1" spans="1:7" x14ac:dyDescent="0.3">
      <c r="A1" s="356" t="s">
        <v>1028</v>
      </c>
    </row>
    <row r="3" spans="1:7" ht="42" x14ac:dyDescent="0.3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56" x14ac:dyDescent="0.3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56" si="14">+IF(F54=0,"",C54/F54)</f>
        <v>672.94171664705709</v>
      </c>
      <c r="C54" s="335">
        <v>4690</v>
      </c>
      <c r="D54" s="358">
        <f t="shared" ref="D54:D56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1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1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70" activePane="bottomLeft" state="frozen"/>
      <selection pane="bottomLeft" activeCell="B976" sqref="B976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998</v>
      </c>
      <c r="B1" s="396"/>
      <c r="C1" s="396"/>
      <c r="D1" s="396"/>
      <c r="E1" s="396"/>
      <c r="F1" s="396"/>
      <c r="G1" s="396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2" t="s">
        <v>1020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125"/>
      <c r="B976" s="341"/>
    </row>
    <row r="977" spans="1:2" x14ac:dyDescent="0.35">
      <c r="A977" s="125"/>
      <c r="B977" s="341"/>
    </row>
    <row r="978" spans="1:2" x14ac:dyDescent="0.35">
      <c r="A978" s="125"/>
      <c r="B978" s="341"/>
    </row>
    <row r="979" spans="1:2" x14ac:dyDescent="0.35">
      <c r="A979" s="125"/>
      <c r="B979" s="341"/>
    </row>
    <row r="980" spans="1:2" x14ac:dyDescent="0.35">
      <c r="A980" s="125"/>
      <c r="B980" s="341"/>
    </row>
    <row r="981" spans="1:2" x14ac:dyDescent="0.35">
      <c r="A981" s="125"/>
      <c r="B981" s="341"/>
    </row>
    <row r="982" spans="1:2" x14ac:dyDescent="0.35">
      <c r="A982" s="125"/>
      <c r="B982" s="341"/>
    </row>
    <row r="983" spans="1:2" x14ac:dyDescent="0.35">
      <c r="A983" s="125"/>
      <c r="B983" s="341"/>
    </row>
    <row r="984" spans="1:2" x14ac:dyDescent="0.35">
      <c r="A984" s="125"/>
      <c r="B984" s="341"/>
    </row>
    <row r="985" spans="1:2" x14ac:dyDescent="0.35">
      <c r="A985" s="125"/>
      <c r="B985" s="341"/>
    </row>
    <row r="986" spans="1:2" x14ac:dyDescent="0.35">
      <c r="A986" s="125"/>
      <c r="B986" s="341"/>
    </row>
    <row r="987" spans="1:2" x14ac:dyDescent="0.35">
      <c r="A987" s="125"/>
      <c r="B987" s="341"/>
    </row>
    <row r="988" spans="1:2" x14ac:dyDescent="0.35">
      <c r="A988" s="125"/>
      <c r="B988" s="341"/>
    </row>
    <row r="989" spans="1:2" x14ac:dyDescent="0.35">
      <c r="A989" s="125"/>
      <c r="B989" s="341"/>
    </row>
    <row r="990" spans="1:2" x14ac:dyDescent="0.35">
      <c r="A990" s="125"/>
      <c r="B990" s="341"/>
    </row>
    <row r="991" spans="1:2" x14ac:dyDescent="0.35">
      <c r="A991" s="125"/>
      <c r="B991" s="341"/>
    </row>
    <row r="992" spans="1:2" x14ac:dyDescent="0.35">
      <c r="A992" s="125"/>
      <c r="B992" s="341"/>
    </row>
    <row r="993" spans="1:2" x14ac:dyDescent="0.35">
      <c r="A993" s="125"/>
      <c r="B993" s="341"/>
    </row>
    <row r="994" spans="1:2" x14ac:dyDescent="0.35">
      <c r="A994" s="125"/>
      <c r="B994" s="341"/>
    </row>
    <row r="995" spans="1:2" x14ac:dyDescent="0.35">
      <c r="A995" s="125"/>
      <c r="B995" s="341"/>
    </row>
    <row r="996" spans="1:2" x14ac:dyDescent="0.35">
      <c r="A996" s="1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41" activePane="bottomLeft" state="frozen"/>
      <selection pane="bottomLeft" activeCell="A456" sqref="A456:A457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1013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1015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2"/>
      <c r="B458" s="333"/>
    </row>
    <row r="459" spans="1:3" ht="15.5" x14ac:dyDescent="0.35">
      <c r="A459" s="232"/>
      <c r="B459" s="333"/>
    </row>
    <row r="460" spans="1:3" ht="15.5" x14ac:dyDescent="0.35">
      <c r="A460" s="232"/>
      <c r="B460" s="333"/>
    </row>
    <row r="461" spans="1:3" ht="15.5" x14ac:dyDescent="0.35">
      <c r="A461" s="232"/>
      <c r="B461" s="333"/>
    </row>
    <row r="462" spans="1:3" ht="15.5" x14ac:dyDescent="0.35">
      <c r="A462" s="232"/>
      <c r="B462" s="333"/>
    </row>
    <row r="463" spans="1:3" ht="15.5" x14ac:dyDescent="0.35">
      <c r="A463" s="232"/>
      <c r="B463" s="333"/>
    </row>
    <row r="464" spans="1:3" ht="15.5" x14ac:dyDescent="0.35">
      <c r="A464" s="232"/>
      <c r="B464" s="333"/>
    </row>
    <row r="465" spans="1:2" ht="15.5" x14ac:dyDescent="0.35">
      <c r="A465" s="232"/>
      <c r="B465" s="333"/>
    </row>
    <row r="466" spans="1:2" ht="15.5" x14ac:dyDescent="0.35">
      <c r="A466" s="232"/>
      <c r="B466" s="333"/>
    </row>
    <row r="467" spans="1:2" ht="15.5" x14ac:dyDescent="0.35">
      <c r="A467" s="232"/>
      <c r="B467" s="333"/>
    </row>
    <row r="468" spans="1:2" ht="15.5" x14ac:dyDescent="0.35">
      <c r="A468" s="232"/>
      <c r="B468" s="333"/>
    </row>
    <row r="469" spans="1:2" ht="15.5" x14ac:dyDescent="0.35">
      <c r="A469" s="232"/>
      <c r="B469" s="333"/>
    </row>
    <row r="470" spans="1:2" ht="15.5" x14ac:dyDescent="0.35">
      <c r="A470" s="232"/>
      <c r="B470" s="333"/>
    </row>
    <row r="471" spans="1:2" ht="15.5" x14ac:dyDescent="0.35">
      <c r="A471" s="232"/>
      <c r="B471" s="333"/>
    </row>
    <row r="472" spans="1:2" ht="15.5" x14ac:dyDescent="0.35">
      <c r="A472" s="232"/>
      <c r="B472" s="333"/>
    </row>
    <row r="473" spans="1:2" ht="15.5" x14ac:dyDescent="0.35">
      <c r="A473" s="232"/>
      <c r="B473" s="333"/>
    </row>
    <row r="474" spans="1:2" ht="15.5" x14ac:dyDescent="0.35">
      <c r="A474" s="232"/>
      <c r="B474" s="333"/>
    </row>
    <row r="475" spans="1:2" ht="15.5" x14ac:dyDescent="0.35">
      <c r="A475" s="232"/>
      <c r="B475" s="333"/>
    </row>
    <row r="476" spans="1:2" ht="15.5" x14ac:dyDescent="0.35">
      <c r="A476" s="232"/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01" activePane="bottomLeft" state="frozen"/>
      <selection pane="bottomLeft" activeCell="B314" sqref="B314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7" t="s">
        <v>1018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1000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/>
      <c r="B314" s="310"/>
    </row>
    <row r="315" spans="1:4" x14ac:dyDescent="0.35">
      <c r="A315" s="307"/>
      <c r="B315" s="310"/>
    </row>
    <row r="316" spans="1:4" x14ac:dyDescent="0.35">
      <c r="A316" s="307"/>
      <c r="B316" s="310"/>
    </row>
    <row r="317" spans="1:4" x14ac:dyDescent="0.35">
      <c r="A317" s="307"/>
      <c r="B317" s="310"/>
    </row>
    <row r="318" spans="1:4" x14ac:dyDescent="0.35">
      <c r="A318" s="307"/>
      <c r="B318" s="310"/>
    </row>
    <row r="319" spans="1:4" x14ac:dyDescent="0.35">
      <c r="A319" s="307"/>
      <c r="B319" s="310"/>
    </row>
    <row r="320" spans="1:4" x14ac:dyDescent="0.35">
      <c r="A320" s="307"/>
      <c r="B320" s="310"/>
    </row>
    <row r="321" spans="1:2" x14ac:dyDescent="0.35">
      <c r="A321" s="307"/>
      <c r="B321" s="310"/>
    </row>
    <row r="322" spans="1:2" x14ac:dyDescent="0.35">
      <c r="A322" s="307"/>
      <c r="B322" s="310"/>
    </row>
    <row r="323" spans="1:2" x14ac:dyDescent="0.35">
      <c r="A323" s="307"/>
      <c r="B323" s="310"/>
    </row>
    <row r="324" spans="1:2" x14ac:dyDescent="0.35">
      <c r="A324" s="307"/>
      <c r="B324" s="310"/>
    </row>
    <row r="325" spans="1:2" x14ac:dyDescent="0.35">
      <c r="A325" s="307"/>
      <c r="B325" s="310"/>
    </row>
    <row r="326" spans="1:2" x14ac:dyDescent="0.35">
      <c r="A326" s="307"/>
      <c r="B326" s="310"/>
    </row>
    <row r="327" spans="1:2" x14ac:dyDescent="0.35">
      <c r="A327" s="307"/>
      <c r="B327" s="310"/>
    </row>
    <row r="328" spans="1:2" x14ac:dyDescent="0.35">
      <c r="A328" s="307"/>
      <c r="B328" s="310"/>
    </row>
    <row r="329" spans="1:2" x14ac:dyDescent="0.35">
      <c r="A329" s="307"/>
      <c r="B329" s="310"/>
    </row>
    <row r="330" spans="1:2" x14ac:dyDescent="0.35">
      <c r="A330" s="307"/>
      <c r="B330" s="310"/>
    </row>
    <row r="331" spans="1:2" x14ac:dyDescent="0.35">
      <c r="A331" s="307"/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80" activePane="bottomLeft" state="frozen"/>
      <selection pane="bottomLeft" activeCell="E1191" sqref="E1191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6070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190" si="33">+IF(F1188=0,"",C1188/F1188)</f>
        <v>7047.9524779751482</v>
      </c>
      <c r="C1188" s="267">
        <v>49120</v>
      </c>
      <c r="D1188" s="47">
        <f t="shared" ref="D1188:D1190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46"/>
      <c r="B1191" s="47"/>
      <c r="C1191" s="267"/>
      <c r="D1191" s="47"/>
      <c r="E1191" s="267"/>
      <c r="F1191" s="47"/>
    </row>
    <row r="1192" spans="1:7" x14ac:dyDescent="0.35">
      <c r="A1192" s="46"/>
      <c r="B1192" s="47"/>
      <c r="C1192" s="267"/>
      <c r="D1192" s="47"/>
      <c r="E1192" s="267"/>
      <c r="F1192" s="47"/>
    </row>
    <row r="1193" spans="1:7" x14ac:dyDescent="0.35">
      <c r="A1193" s="46"/>
      <c r="B1193" s="47"/>
      <c r="C1193" s="267"/>
      <c r="D1193" s="47"/>
      <c r="E1193" s="267"/>
      <c r="F1193" s="47"/>
    </row>
    <row r="1194" spans="1:7" x14ac:dyDescent="0.35">
      <c r="A1194" s="46"/>
      <c r="B1194" s="47"/>
      <c r="C1194" s="267"/>
      <c r="D1194" s="47"/>
      <c r="E1194" s="267"/>
      <c r="F1194" s="47"/>
    </row>
    <row r="1195" spans="1:7" x14ac:dyDescent="0.35">
      <c r="A1195" s="46"/>
      <c r="B1195" s="47"/>
      <c r="C1195" s="267"/>
      <c r="D1195" s="47"/>
      <c r="E1195" s="267"/>
      <c r="F1195" s="47"/>
    </row>
    <row r="1196" spans="1:7" x14ac:dyDescent="0.35">
      <c r="A1196" s="46"/>
      <c r="B1196" s="47"/>
      <c r="C1196" s="267"/>
      <c r="D1196" s="47"/>
      <c r="E1196" s="267"/>
      <c r="F1196" s="47"/>
    </row>
    <row r="1197" spans="1:7" x14ac:dyDescent="0.35">
      <c r="A1197" s="46"/>
      <c r="B1197" s="47"/>
      <c r="C1197" s="267"/>
      <c r="D1197" s="47"/>
      <c r="E1197" s="267"/>
      <c r="F1197" s="47"/>
    </row>
    <row r="1198" spans="1:7" x14ac:dyDescent="0.35">
      <c r="A1198" s="46"/>
      <c r="B1198" s="47"/>
      <c r="C1198" s="267"/>
      <c r="D1198" s="47"/>
      <c r="E1198" s="267"/>
      <c r="F1198" s="47"/>
    </row>
    <row r="1199" spans="1:7" x14ac:dyDescent="0.35">
      <c r="A1199" s="46"/>
      <c r="B1199" s="47"/>
      <c r="C1199" s="267"/>
      <c r="D1199" s="47"/>
      <c r="E1199" s="267"/>
      <c r="F1199" s="47"/>
    </row>
    <row r="1200" spans="1:7" x14ac:dyDescent="0.35">
      <c r="A1200" s="46"/>
      <c r="B1200" s="47"/>
      <c r="C1200" s="267"/>
      <c r="D1200" s="47"/>
      <c r="E1200" s="267"/>
      <c r="F1200" s="47"/>
    </row>
    <row r="1201" spans="1:6" x14ac:dyDescent="0.35">
      <c r="A1201" s="46"/>
      <c r="B1201" s="47"/>
      <c r="C1201" s="267"/>
      <c r="D1201" s="47"/>
      <c r="E1201" s="267"/>
      <c r="F1201" s="47"/>
    </row>
    <row r="1202" spans="1:6" x14ac:dyDescent="0.35">
      <c r="A1202" s="46"/>
      <c r="B1202" s="47"/>
      <c r="C1202" s="267"/>
      <c r="D1202" s="47"/>
      <c r="E1202" s="267"/>
      <c r="F1202" s="47"/>
    </row>
    <row r="1203" spans="1:6" x14ac:dyDescent="0.35">
      <c r="A1203" s="46"/>
      <c r="B1203" s="47"/>
      <c r="C1203" s="267"/>
      <c r="D1203" s="47"/>
      <c r="E1203" s="267"/>
      <c r="F1203" s="47"/>
    </row>
    <row r="1204" spans="1:6" x14ac:dyDescent="0.35">
      <c r="A1204" s="46"/>
      <c r="B1204" s="47"/>
      <c r="C1204" s="267"/>
      <c r="D1204" s="47"/>
      <c r="E1204" s="267"/>
      <c r="F1204" s="47"/>
    </row>
    <row r="1205" spans="1:6" x14ac:dyDescent="0.35">
      <c r="A1205" s="46"/>
      <c r="B1205" s="47"/>
      <c r="C1205" s="267"/>
      <c r="D1205" s="47"/>
      <c r="E1205" s="267"/>
      <c r="F1205" s="47"/>
    </row>
    <row r="1206" spans="1:6" x14ac:dyDescent="0.35">
      <c r="A1206" s="46"/>
      <c r="B1206" s="47"/>
      <c r="C1206" s="267"/>
      <c r="D1206" s="47"/>
      <c r="E1206" s="267"/>
      <c r="F1206" s="47"/>
    </row>
    <row r="1207" spans="1:6" x14ac:dyDescent="0.35">
      <c r="A1207" s="46"/>
      <c r="B1207" s="47"/>
      <c r="C1207" s="267"/>
      <c r="D1207" s="47"/>
      <c r="E1207" s="267"/>
      <c r="F1207" s="47"/>
    </row>
    <row r="1208" spans="1:6" x14ac:dyDescent="0.35">
      <c r="A1208" s="46"/>
      <c r="B1208" s="47"/>
      <c r="C1208" s="267"/>
      <c r="D1208" s="47"/>
      <c r="E1208" s="267"/>
      <c r="F1208" s="47"/>
    </row>
    <row r="1209" spans="1:6" x14ac:dyDescent="0.35">
      <c r="A1209" s="46"/>
      <c r="B1209" s="47"/>
      <c r="C1209" s="267"/>
      <c r="D1209" s="47"/>
      <c r="E1209" s="267"/>
      <c r="F1209" s="47"/>
    </row>
    <row r="1210" spans="1:6" x14ac:dyDescent="0.35">
      <c r="A1210" s="46"/>
      <c r="B1210" s="47"/>
      <c r="C1210" s="267"/>
      <c r="D1210" s="47"/>
      <c r="E1210" s="267"/>
      <c r="F1210" s="47"/>
    </row>
    <row r="1211" spans="1:6" x14ac:dyDescent="0.35">
      <c r="A1211" s="46"/>
      <c r="B1211" s="47"/>
      <c r="C1211" s="267"/>
      <c r="D1211" s="47"/>
      <c r="E1211" s="267"/>
      <c r="F1211" s="47"/>
    </row>
    <row r="1212" spans="1:6" x14ac:dyDescent="0.35">
      <c r="A1212" s="46"/>
      <c r="B1212" s="47"/>
      <c r="C1212" s="267"/>
      <c r="D1212" s="47"/>
      <c r="E1212" s="267"/>
      <c r="F1212" s="47"/>
    </row>
    <row r="1213" spans="1:6" x14ac:dyDescent="0.35">
      <c r="A1213" s="46"/>
      <c r="B1213" s="47"/>
      <c r="C1213" s="267"/>
      <c r="D1213" s="47"/>
      <c r="E1213" s="267"/>
      <c r="F1213" s="47"/>
    </row>
    <row r="1214" spans="1:6" x14ac:dyDescent="0.35">
      <c r="A1214" s="46"/>
      <c r="B1214" s="47"/>
      <c r="C1214" s="267"/>
      <c r="D1214" s="47"/>
      <c r="E1214" s="267"/>
      <c r="F1214" s="47"/>
    </row>
    <row r="1215" spans="1:6" x14ac:dyDescent="0.35">
      <c r="A1215" s="46"/>
      <c r="B1215" s="47"/>
      <c r="C1215" s="267"/>
      <c r="D1215" s="47"/>
      <c r="E1215" s="267"/>
      <c r="F1215" s="47"/>
    </row>
    <row r="1216" spans="1:6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80" activePane="bottomLeft" state="frozen"/>
      <selection pane="bottomLeft" activeCell="E1189" sqref="E1189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188" si="25">+IF(F1186=0,"",C1186/F1186)</f>
        <v>2650.8738198410192</v>
      </c>
      <c r="C1186" s="47">
        <v>18475</v>
      </c>
      <c r="D1186" s="47">
        <f t="shared" ref="D1186:D1188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201"/>
      <c r="B1189" s="47"/>
      <c r="C1189" s="47"/>
      <c r="D1189" s="47"/>
      <c r="E1189" s="47"/>
      <c r="F1189" s="62"/>
    </row>
    <row r="1190" spans="1:7" x14ac:dyDescent="0.35">
      <c r="A1190" s="201"/>
      <c r="B1190" s="47"/>
      <c r="C1190" s="47"/>
      <c r="D1190" s="47"/>
      <c r="E1190" s="47"/>
      <c r="F1190" s="62"/>
    </row>
    <row r="1191" spans="1:7" x14ac:dyDescent="0.35">
      <c r="A1191" s="201"/>
      <c r="B1191" s="47"/>
      <c r="C1191" s="47"/>
      <c r="D1191" s="47"/>
      <c r="E1191" s="47"/>
      <c r="F1191" s="62"/>
    </row>
    <row r="1192" spans="1:7" x14ac:dyDescent="0.35">
      <c r="A1192" s="201"/>
      <c r="B1192" s="47"/>
      <c r="C1192" s="47"/>
      <c r="D1192" s="47"/>
      <c r="E1192" s="47"/>
      <c r="F1192" s="62"/>
    </row>
    <row r="1193" spans="1:7" x14ac:dyDescent="0.35">
      <c r="A1193" s="201"/>
      <c r="B1193" s="47"/>
      <c r="C1193" s="47"/>
      <c r="D1193" s="47"/>
      <c r="E1193" s="47"/>
      <c r="F1193" s="62"/>
    </row>
    <row r="1194" spans="1:7" x14ac:dyDescent="0.35">
      <c r="A1194" s="201"/>
      <c r="B1194" s="47"/>
      <c r="C1194" s="47"/>
      <c r="D1194" s="47"/>
      <c r="E1194" s="47"/>
      <c r="F1194" s="62"/>
    </row>
    <row r="1195" spans="1:7" x14ac:dyDescent="0.35">
      <c r="A1195" s="201"/>
      <c r="B1195" s="47"/>
      <c r="C1195" s="47"/>
      <c r="D1195" s="47"/>
      <c r="E1195" s="47"/>
      <c r="F1195" s="62"/>
    </row>
    <row r="1196" spans="1:7" x14ac:dyDescent="0.35">
      <c r="A1196" s="201"/>
      <c r="B1196" s="47"/>
      <c r="C1196" s="47"/>
      <c r="D1196" s="47"/>
      <c r="E1196" s="47"/>
      <c r="F1196" s="62"/>
    </row>
    <row r="1197" spans="1:7" x14ac:dyDescent="0.35">
      <c r="A1197" s="201"/>
      <c r="B1197" s="47"/>
      <c r="C1197" s="47"/>
      <c r="D1197" s="47"/>
      <c r="E1197" s="47"/>
      <c r="F1197" s="62"/>
    </row>
    <row r="1198" spans="1:7" x14ac:dyDescent="0.35">
      <c r="A1198" s="201"/>
      <c r="B1198" s="47"/>
      <c r="C1198" s="47"/>
      <c r="D1198" s="47"/>
      <c r="E1198" s="47"/>
      <c r="F1198" s="62"/>
    </row>
    <row r="1199" spans="1:7" x14ac:dyDescent="0.35">
      <c r="A1199" s="201"/>
      <c r="B1199" s="47"/>
      <c r="C1199" s="47"/>
      <c r="D1199" s="47"/>
      <c r="E1199" s="47"/>
      <c r="F1199" s="62"/>
    </row>
    <row r="1200" spans="1:7" x14ac:dyDescent="0.35">
      <c r="A1200" s="201"/>
      <c r="B1200" s="47"/>
      <c r="C1200" s="47"/>
      <c r="D1200" s="47"/>
      <c r="E1200" s="47"/>
      <c r="F1200" s="62"/>
    </row>
    <row r="1201" spans="1:6" x14ac:dyDescent="0.35">
      <c r="A1201" s="201"/>
      <c r="B1201" s="47"/>
      <c r="C1201" s="47"/>
      <c r="D1201" s="47"/>
      <c r="E1201" s="47"/>
      <c r="F1201" s="62"/>
    </row>
    <row r="1202" spans="1:6" x14ac:dyDescent="0.35">
      <c r="A1202" s="201"/>
      <c r="B1202" s="47"/>
      <c r="C1202" s="47"/>
      <c r="D1202" s="47"/>
      <c r="E1202" s="47"/>
      <c r="F1202" s="62"/>
    </row>
    <row r="1203" spans="1:6" x14ac:dyDescent="0.35">
      <c r="A1203" s="201"/>
      <c r="B1203" s="47"/>
      <c r="C1203" s="47"/>
      <c r="D1203" s="47"/>
      <c r="E1203" s="47"/>
      <c r="F1203" s="62"/>
    </row>
    <row r="1204" spans="1:6" x14ac:dyDescent="0.35">
      <c r="A1204" s="201"/>
      <c r="B1204" s="47"/>
      <c r="C1204" s="47"/>
      <c r="D1204" s="47"/>
      <c r="E1204" s="47"/>
      <c r="F1204" s="62"/>
    </row>
    <row r="1205" spans="1:6" x14ac:dyDescent="0.35">
      <c r="A1205" s="201"/>
      <c r="B1205" s="47"/>
      <c r="C1205" s="47"/>
      <c r="D1205" s="47"/>
      <c r="E1205" s="47"/>
      <c r="F1205" s="62"/>
    </row>
    <row r="1206" spans="1:6" x14ac:dyDescent="0.35">
      <c r="A1206" s="201"/>
      <c r="B1206" s="47"/>
      <c r="C1206" s="47"/>
      <c r="D1206" s="47"/>
      <c r="E1206" s="47"/>
      <c r="F1206" s="62"/>
    </row>
    <row r="1207" spans="1:6" x14ac:dyDescent="0.35">
      <c r="A1207" s="201"/>
      <c r="B1207" s="47"/>
      <c r="C1207" s="47"/>
      <c r="D1207" s="47"/>
      <c r="E1207" s="47"/>
      <c r="F1207" s="62"/>
    </row>
    <row r="1208" spans="1:6" x14ac:dyDescent="0.35">
      <c r="A1208" s="201"/>
      <c r="B1208" s="47"/>
      <c r="C1208" s="47"/>
      <c r="D1208" s="47"/>
      <c r="E1208" s="47"/>
      <c r="F1208" s="62"/>
    </row>
    <row r="1209" spans="1:6" x14ac:dyDescent="0.35">
      <c r="A1209" s="201"/>
      <c r="B1209" s="47"/>
      <c r="C1209" s="47"/>
      <c r="D1209" s="47"/>
      <c r="E1209" s="47"/>
      <c r="F1209" s="62"/>
    </row>
    <row r="1210" spans="1:6" x14ac:dyDescent="0.35">
      <c r="A1210" s="201"/>
      <c r="B1210" s="47"/>
      <c r="C1210" s="47"/>
      <c r="D1210" s="47"/>
      <c r="E1210" s="47"/>
      <c r="F1210" s="62"/>
    </row>
    <row r="1211" spans="1:6" x14ac:dyDescent="0.35">
      <c r="A1211" s="201"/>
      <c r="B1211" s="47"/>
      <c r="C1211" s="47"/>
      <c r="D1211" s="47"/>
      <c r="E1211" s="47"/>
      <c r="F1211" s="62"/>
    </row>
    <row r="1212" spans="1:6" x14ac:dyDescent="0.35">
      <c r="A1212" s="201"/>
      <c r="B1212" s="47"/>
      <c r="C1212" s="47"/>
      <c r="D1212" s="47"/>
      <c r="E1212" s="47"/>
      <c r="F1212" s="62"/>
    </row>
    <row r="1213" spans="1:6" x14ac:dyDescent="0.35">
      <c r="A1213" s="201"/>
      <c r="B1213" s="47"/>
      <c r="C1213" s="47"/>
      <c r="D1213" s="47"/>
      <c r="E1213" s="47"/>
      <c r="F1213" s="62"/>
    </row>
    <row r="1214" spans="1:6" x14ac:dyDescent="0.35">
      <c r="A1214" s="201"/>
      <c r="B1214" s="47"/>
      <c r="C1214" s="47"/>
      <c r="D1214" s="47"/>
      <c r="E1214" s="47"/>
      <c r="F1214" s="62"/>
    </row>
    <row r="1215" spans="1:6" x14ac:dyDescent="0.35">
      <c r="A1215" s="201"/>
      <c r="B1215" s="47"/>
      <c r="C1215" s="47"/>
      <c r="D1215" s="47"/>
      <c r="E1215" s="47"/>
      <c r="F1215" s="62"/>
    </row>
    <row r="1216" spans="1:6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81" activePane="bottomLeft" state="frozen"/>
      <selection pane="bottomLeft" activeCell="E1190" sqref="E1190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189" si="30">+IF(F1187=0,"",C1187/F1187)</f>
        <v>506.06938904353314</v>
      </c>
      <c r="C1187" s="257">
        <v>3527</v>
      </c>
      <c r="D1187" s="20">
        <f t="shared" ref="D1187:D1189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224"/>
      <c r="B1190" s="20"/>
      <c r="C1190" s="257"/>
      <c r="D1190" s="20"/>
      <c r="E1190" s="20"/>
      <c r="F1190" s="58"/>
    </row>
    <row r="1191" spans="1:7" x14ac:dyDescent="0.35">
      <c r="A1191" s="224"/>
      <c r="B1191" s="20"/>
      <c r="C1191" s="257"/>
      <c r="D1191" s="20"/>
      <c r="E1191" s="20"/>
      <c r="F1191" s="58"/>
    </row>
    <row r="1192" spans="1:7" x14ac:dyDescent="0.35">
      <c r="A1192" s="224"/>
      <c r="B1192" s="20"/>
      <c r="C1192" s="257"/>
      <c r="D1192" s="20"/>
      <c r="E1192" s="20"/>
      <c r="F1192" s="58"/>
    </row>
    <row r="1193" spans="1:7" x14ac:dyDescent="0.35">
      <c r="A1193" s="224"/>
      <c r="B1193" s="20"/>
      <c r="C1193" s="257"/>
      <c r="D1193" s="20"/>
      <c r="E1193" s="20"/>
      <c r="F1193" s="58"/>
    </row>
    <row r="1194" spans="1:7" x14ac:dyDescent="0.35">
      <c r="A1194" s="224"/>
      <c r="B1194" s="20"/>
      <c r="C1194" s="257"/>
      <c r="D1194" s="20"/>
      <c r="E1194" s="20"/>
      <c r="F1194" s="58"/>
    </row>
    <row r="1195" spans="1:7" x14ac:dyDescent="0.35">
      <c r="A1195" s="224"/>
      <c r="B1195" s="20"/>
      <c r="C1195" s="257"/>
      <c r="D1195" s="20"/>
      <c r="E1195" s="20"/>
      <c r="F1195" s="58"/>
    </row>
    <row r="1196" spans="1:7" x14ac:dyDescent="0.35">
      <c r="A1196" s="224"/>
      <c r="B1196" s="20"/>
      <c r="C1196" s="257"/>
      <c r="D1196" s="20"/>
      <c r="E1196" s="20"/>
      <c r="F1196" s="58"/>
    </row>
    <row r="1197" spans="1:7" x14ac:dyDescent="0.35">
      <c r="A1197" s="224"/>
      <c r="B1197" s="20"/>
      <c r="C1197" s="257"/>
      <c r="D1197" s="20"/>
      <c r="E1197" s="20"/>
      <c r="F1197" s="58"/>
    </row>
    <row r="1198" spans="1:7" x14ac:dyDescent="0.35">
      <c r="A1198" s="224"/>
      <c r="B1198" s="20"/>
      <c r="C1198" s="257"/>
      <c r="D1198" s="20"/>
      <c r="E1198" s="20"/>
      <c r="F1198" s="58"/>
    </row>
    <row r="1199" spans="1:7" x14ac:dyDescent="0.35">
      <c r="A1199" s="224"/>
      <c r="B1199" s="20"/>
      <c r="C1199" s="257"/>
      <c r="D1199" s="20"/>
      <c r="E1199" s="20"/>
      <c r="F1199" s="58"/>
    </row>
    <row r="1200" spans="1:7" x14ac:dyDescent="0.35">
      <c r="A1200" s="224"/>
      <c r="B1200" s="20"/>
      <c r="C1200" s="257"/>
      <c r="D1200" s="20"/>
      <c r="E1200" s="20"/>
      <c r="F1200" s="58"/>
    </row>
    <row r="1201" spans="1:6" x14ac:dyDescent="0.35">
      <c r="A1201" s="224"/>
      <c r="B1201" s="20"/>
      <c r="C1201" s="257"/>
      <c r="D1201" s="20"/>
      <c r="E1201" s="20"/>
      <c r="F1201" s="58"/>
    </row>
    <row r="1202" spans="1:6" x14ac:dyDescent="0.35">
      <c r="A1202" s="224"/>
      <c r="B1202" s="20"/>
      <c r="C1202" s="257"/>
      <c r="D1202" s="20"/>
      <c r="E1202" s="20"/>
      <c r="F1202" s="58"/>
    </row>
    <row r="1203" spans="1:6" x14ac:dyDescent="0.35">
      <c r="A1203" s="224"/>
      <c r="B1203" s="20"/>
      <c r="C1203" s="257"/>
      <c r="D1203" s="20"/>
      <c r="E1203" s="20"/>
      <c r="F1203" s="58"/>
    </row>
    <row r="1204" spans="1:6" x14ac:dyDescent="0.35">
      <c r="A1204" s="224"/>
      <c r="B1204" s="20"/>
      <c r="C1204" s="257"/>
      <c r="D1204" s="20"/>
      <c r="E1204" s="20"/>
      <c r="F1204" s="58"/>
    </row>
    <row r="1205" spans="1:6" x14ac:dyDescent="0.35">
      <c r="A1205" s="224"/>
      <c r="B1205" s="20"/>
      <c r="C1205" s="257"/>
      <c r="D1205" s="20"/>
      <c r="E1205" s="20"/>
      <c r="F1205" s="58"/>
    </row>
    <row r="1206" spans="1:6" x14ac:dyDescent="0.35">
      <c r="A1206" s="224"/>
      <c r="B1206" s="20"/>
      <c r="C1206" s="257"/>
      <c r="D1206" s="20"/>
      <c r="E1206" s="20"/>
      <c r="F1206" s="58"/>
    </row>
    <row r="1207" spans="1:6" x14ac:dyDescent="0.35">
      <c r="A1207" s="224"/>
      <c r="B1207" s="20"/>
      <c r="C1207" s="257"/>
      <c r="D1207" s="20"/>
      <c r="E1207" s="20"/>
      <c r="F1207" s="58"/>
    </row>
    <row r="1208" spans="1:6" x14ac:dyDescent="0.35">
      <c r="A1208" s="224"/>
      <c r="B1208" s="20"/>
      <c r="C1208" s="257"/>
      <c r="D1208" s="20"/>
      <c r="E1208" s="20"/>
      <c r="F1208" s="58"/>
    </row>
    <row r="1209" spans="1:6" x14ac:dyDescent="0.35">
      <c r="A1209" s="224"/>
      <c r="B1209" s="20"/>
      <c r="C1209" s="257"/>
      <c r="D1209" s="20"/>
      <c r="E1209" s="20"/>
      <c r="F1209" s="58"/>
    </row>
    <row r="1210" spans="1:6" x14ac:dyDescent="0.35">
      <c r="A1210" s="224"/>
      <c r="B1210" s="20"/>
      <c r="C1210" s="257"/>
      <c r="D1210" s="20"/>
      <c r="E1210" s="20"/>
      <c r="F1210" s="58"/>
    </row>
    <row r="1211" spans="1:6" x14ac:dyDescent="0.35">
      <c r="A1211" s="224"/>
      <c r="B1211" s="20"/>
      <c r="C1211" s="257"/>
      <c r="D1211" s="20"/>
      <c r="E1211" s="20"/>
      <c r="F1211" s="58"/>
    </row>
    <row r="1212" spans="1:6" x14ac:dyDescent="0.35">
      <c r="A1212" s="224"/>
      <c r="B1212" s="20"/>
      <c r="C1212" s="257"/>
      <c r="D1212" s="20"/>
      <c r="E1212" s="20"/>
      <c r="F1212" s="58"/>
    </row>
    <row r="1213" spans="1:6" x14ac:dyDescent="0.35">
      <c r="A1213" s="224"/>
      <c r="B1213" s="20"/>
      <c r="C1213" s="257"/>
      <c r="D1213" s="20"/>
      <c r="E1213" s="20"/>
      <c r="F1213" s="58"/>
    </row>
    <row r="1214" spans="1:6" x14ac:dyDescent="0.35">
      <c r="A1214" s="224"/>
      <c r="B1214" s="20"/>
      <c r="C1214" s="257"/>
      <c r="D1214" s="20"/>
      <c r="E1214" s="20"/>
      <c r="F1214" s="58"/>
    </row>
    <row r="1215" spans="1:6" x14ac:dyDescent="0.35">
      <c r="A1215" s="224"/>
      <c r="B1215" s="20"/>
      <c r="C1215" s="257"/>
      <c r="D1215" s="20"/>
      <c r="E1215" s="20"/>
      <c r="F1215" s="58"/>
    </row>
    <row r="1216" spans="1:6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75" activePane="bottomLeft" state="frozen"/>
      <selection pane="bottomLeft" activeCell="E1187" sqref="E1187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2718.7618007392539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>+C1181-C1180</f>
        <v>-160</v>
      </c>
    </row>
    <row r="1182" spans="1:8" x14ac:dyDescent="0.35">
      <c r="A1182" s="344">
        <v>43402</v>
      </c>
      <c r="B1182" s="20">
        <f t="shared" ref="B1182" si="27">+IF(F1182=0,"",C1182/F1182)</f>
        <v>3241.9293362962321</v>
      </c>
      <c r="C1182" s="257">
        <v>22540</v>
      </c>
      <c r="D1182" s="20">
        <f t="shared" ref="D1182" si="28">+B1182/1.17</f>
        <v>2770.8797746121645</v>
      </c>
      <c r="E1182" s="257">
        <v>2686</v>
      </c>
      <c r="F1182" s="170">
        <f>USD_CNY!B971</f>
        <v>6.9526500000000002</v>
      </c>
      <c r="G1182" s="184">
        <f>+C1182-C1181</f>
        <v>60</v>
      </c>
    </row>
    <row r="1183" spans="1:8" x14ac:dyDescent="0.35">
      <c r="A1183" s="344">
        <v>43403</v>
      </c>
      <c r="B1183" s="20">
        <f t="shared" ref="B1183" si="29">+IF(F1183=0,"",C1183/F1183)</f>
        <v>3185.7544302345586</v>
      </c>
      <c r="C1183" s="257">
        <v>22220</v>
      </c>
      <c r="D1183" s="20">
        <f t="shared" ref="D1183" si="30">+B1183/1.17</f>
        <v>2722.8670343885119</v>
      </c>
      <c r="E1183" s="257">
        <v>2695</v>
      </c>
      <c r="F1183" s="170">
        <f>USD_CNY!B972</f>
        <v>6.9748000000000001</v>
      </c>
      <c r="G1183" s="184">
        <f>+C1183-C1182</f>
        <v>-320</v>
      </c>
      <c r="H1183" s="373"/>
    </row>
    <row r="1184" spans="1:8" x14ac:dyDescent="0.35">
      <c r="A1184" s="344">
        <v>43404</v>
      </c>
      <c r="B1184" s="20">
        <f t="shared" ref="B1184:B1186" si="31">+IF(F1184=0,"",C1184/F1184)</f>
        <v>3166.7001463540619</v>
      </c>
      <c r="C1184" s="257">
        <v>22070</v>
      </c>
      <c r="D1184" s="20">
        <f t="shared" ref="D1184:D1186" si="32">+B1184/1.17</f>
        <v>2706.5813216701385</v>
      </c>
      <c r="E1184" s="257">
        <v>2649</v>
      </c>
      <c r="F1184" s="170">
        <f>USD_CNY!B973</f>
        <v>6.9694000000000003</v>
      </c>
      <c r="G1184" s="184">
        <f>+C1184-C1183</f>
        <v>-150</v>
      </c>
    </row>
    <row r="1185" spans="1:7" x14ac:dyDescent="0.35">
      <c r="A1185" s="344">
        <v>43405</v>
      </c>
      <c r="B1185" s="20">
        <f t="shared" si="31"/>
        <v>3161.6574828044545</v>
      </c>
      <c r="C1185" s="257">
        <v>22050</v>
      </c>
      <c r="D1185" s="20">
        <f t="shared" si="32"/>
        <v>2702.2713528243203</v>
      </c>
      <c r="E1185" s="257">
        <v>2590</v>
      </c>
      <c r="F1185" s="170">
        <f>USD_CNY!B974</f>
        <v>6.9741900000000001</v>
      </c>
      <c r="G1185" s="184">
        <f>+C1185-C1184</f>
        <v>-20</v>
      </c>
    </row>
    <row r="1186" spans="1:7" x14ac:dyDescent="0.35">
      <c r="A1186" s="344">
        <v>43406</v>
      </c>
      <c r="B1186" s="20">
        <f t="shared" si="31"/>
        <v>3180.9513068649267</v>
      </c>
      <c r="C1186" s="257">
        <v>22000</v>
      </c>
      <c r="D1186" s="20">
        <f t="shared" si="32"/>
        <v>2718.7618007392539</v>
      </c>
      <c r="E1186" s="257">
        <v>2585</v>
      </c>
      <c r="F1186" s="170">
        <f>USD_CNY!B975</f>
        <v>6.9161700000000002</v>
      </c>
      <c r="G1186" s="184">
        <f>+C1186-C1185</f>
        <v>-50</v>
      </c>
    </row>
    <row r="1187" spans="1:7" x14ac:dyDescent="0.35">
      <c r="A1187" s="344"/>
      <c r="B1187" s="20"/>
      <c r="C1187" s="257"/>
      <c r="D1187" s="20"/>
      <c r="E1187" s="257"/>
      <c r="F1187" s="170"/>
    </row>
    <row r="1188" spans="1:7" x14ac:dyDescent="0.35">
      <c r="A1188" s="344"/>
      <c r="B1188" s="20"/>
      <c r="C1188" s="257"/>
      <c r="D1188" s="20"/>
      <c r="E1188" s="257"/>
      <c r="F1188" s="170"/>
    </row>
    <row r="1189" spans="1:7" x14ac:dyDescent="0.35">
      <c r="A1189" s="344"/>
      <c r="B1189" s="20"/>
      <c r="C1189" s="257"/>
      <c r="D1189" s="20"/>
      <c r="E1189" s="257"/>
      <c r="F1189" s="170"/>
    </row>
    <row r="1190" spans="1:7" x14ac:dyDescent="0.35">
      <c r="A1190" s="344"/>
      <c r="B1190" s="20"/>
      <c r="C1190" s="257"/>
      <c r="D1190" s="20"/>
      <c r="E1190" s="257"/>
      <c r="F1190" s="170"/>
    </row>
    <row r="1191" spans="1:7" x14ac:dyDescent="0.35">
      <c r="A1191" s="225"/>
      <c r="B1191" s="20"/>
      <c r="C1191" s="257"/>
      <c r="D1191" s="20"/>
      <c r="E1191" s="257"/>
      <c r="F1191" s="170"/>
    </row>
    <row r="1192" spans="1:7" x14ac:dyDescent="0.35">
      <c r="A1192" s="225"/>
      <c r="B1192" s="20"/>
      <c r="C1192" s="257"/>
      <c r="D1192" s="20"/>
      <c r="E1192" s="257"/>
      <c r="F1192" s="170"/>
    </row>
    <row r="1193" spans="1:7" x14ac:dyDescent="0.35">
      <c r="A1193" s="225"/>
      <c r="B1193" s="20"/>
      <c r="C1193" s="257"/>
      <c r="D1193" s="20"/>
      <c r="E1193" s="257"/>
      <c r="F1193" s="170"/>
    </row>
    <row r="1194" spans="1:7" x14ac:dyDescent="0.35">
      <c r="A1194" s="225"/>
      <c r="B1194" s="20"/>
      <c r="C1194" s="257"/>
      <c r="D1194" s="20"/>
      <c r="E1194" s="257"/>
      <c r="F1194" s="170"/>
    </row>
    <row r="1195" spans="1:7" x14ac:dyDescent="0.35">
      <c r="A1195" s="225"/>
      <c r="B1195" s="20"/>
      <c r="C1195" s="257"/>
      <c r="D1195" s="20"/>
      <c r="E1195" s="257"/>
      <c r="F1195" s="170"/>
    </row>
    <row r="1196" spans="1:7" x14ac:dyDescent="0.35">
      <c r="A1196" s="225"/>
      <c r="B1196" s="20"/>
      <c r="C1196" s="257"/>
      <c r="D1196" s="20"/>
      <c r="E1196" s="257"/>
      <c r="F1196" s="170"/>
    </row>
    <row r="1197" spans="1:7" x14ac:dyDescent="0.35">
      <c r="A1197" s="225"/>
      <c r="B1197" s="20"/>
      <c r="C1197" s="257"/>
      <c r="D1197" s="20"/>
      <c r="E1197" s="257"/>
      <c r="F1197" s="170"/>
    </row>
    <row r="1198" spans="1:7" x14ac:dyDescent="0.35">
      <c r="A1198" s="225"/>
      <c r="B1198" s="20"/>
      <c r="C1198" s="257"/>
      <c r="D1198" s="20"/>
      <c r="E1198" s="257"/>
      <c r="F1198" s="170"/>
    </row>
    <row r="1199" spans="1:7" x14ac:dyDescent="0.35">
      <c r="A1199" s="225"/>
      <c r="B1199" s="20"/>
      <c r="C1199" s="257"/>
      <c r="D1199" s="20"/>
      <c r="E1199" s="257"/>
      <c r="F1199" s="170"/>
    </row>
    <row r="1200" spans="1:7" x14ac:dyDescent="0.35">
      <c r="A1200" s="225"/>
      <c r="B1200" s="20"/>
      <c r="C1200" s="257"/>
      <c r="D1200" s="20"/>
      <c r="E1200" s="257"/>
      <c r="F1200" s="170"/>
    </row>
    <row r="1201" spans="1:6" x14ac:dyDescent="0.35">
      <c r="A1201" s="225"/>
      <c r="B1201" s="20"/>
      <c r="C1201" s="257"/>
      <c r="D1201" s="20"/>
      <c r="E1201" s="257"/>
      <c r="F1201" s="170"/>
    </row>
    <row r="1202" spans="1:6" x14ac:dyDescent="0.35">
      <c r="A1202" s="225"/>
      <c r="B1202" s="20"/>
      <c r="C1202" s="257"/>
      <c r="D1202" s="20"/>
      <c r="E1202" s="257"/>
      <c r="F1202" s="170"/>
    </row>
    <row r="1203" spans="1:6" x14ac:dyDescent="0.35">
      <c r="A1203" s="225"/>
      <c r="B1203" s="20"/>
      <c r="C1203" s="257"/>
      <c r="D1203" s="20"/>
      <c r="E1203" s="257"/>
      <c r="F1203" s="170"/>
    </row>
    <row r="1204" spans="1:6" x14ac:dyDescent="0.35">
      <c r="A1204" s="225"/>
      <c r="B1204" s="20"/>
      <c r="C1204" s="257"/>
      <c r="D1204" s="20"/>
      <c r="E1204" s="257"/>
      <c r="F1204" s="170"/>
    </row>
    <row r="1205" spans="1:6" x14ac:dyDescent="0.35">
      <c r="A1205" s="225"/>
      <c r="B1205" s="20"/>
      <c r="C1205" s="257"/>
      <c r="D1205" s="20"/>
      <c r="E1205" s="257"/>
      <c r="F1205" s="170"/>
    </row>
    <row r="1206" spans="1:6" x14ac:dyDescent="0.35">
      <c r="A1206" s="225"/>
      <c r="B1206" s="20"/>
      <c r="C1206" s="257"/>
      <c r="D1206" s="20"/>
      <c r="E1206" s="257"/>
      <c r="F1206" s="170"/>
    </row>
    <row r="1207" spans="1:6" x14ac:dyDescent="0.35">
      <c r="A1207" s="225"/>
      <c r="B1207" s="20"/>
      <c r="C1207" s="257"/>
      <c r="D1207" s="20"/>
      <c r="E1207" s="257"/>
      <c r="F1207" s="170"/>
    </row>
    <row r="1208" spans="1:6" x14ac:dyDescent="0.35">
      <c r="A1208" s="225"/>
      <c r="B1208" s="20"/>
      <c r="C1208" s="257"/>
      <c r="D1208" s="20"/>
      <c r="E1208" s="257"/>
      <c r="F1208" s="170"/>
    </row>
    <row r="1209" spans="1:6" x14ac:dyDescent="0.35">
      <c r="A1209" s="225"/>
      <c r="B1209" s="20"/>
      <c r="C1209" s="257"/>
      <c r="D1209" s="20"/>
      <c r="E1209" s="257"/>
      <c r="F1209" s="170"/>
    </row>
    <row r="1210" spans="1:6" x14ac:dyDescent="0.35">
      <c r="A1210" s="225"/>
      <c r="B1210" s="20"/>
      <c r="C1210" s="257"/>
      <c r="D1210" s="20"/>
      <c r="E1210" s="257"/>
      <c r="F1210" s="170"/>
    </row>
    <row r="1211" spans="1:6" x14ac:dyDescent="0.35">
      <c r="A1211" s="225"/>
      <c r="B1211" s="20"/>
      <c r="C1211" s="257"/>
      <c r="D1211" s="20"/>
      <c r="E1211" s="257"/>
      <c r="F1211" s="170"/>
    </row>
    <row r="1212" spans="1:6" x14ac:dyDescent="0.35">
      <c r="A1212" s="225"/>
      <c r="B1212" s="20"/>
      <c r="C1212" s="257"/>
      <c r="D1212" s="20"/>
      <c r="E1212" s="257"/>
      <c r="F1212" s="170"/>
    </row>
    <row r="1213" spans="1:6" x14ac:dyDescent="0.35">
      <c r="A1213" s="225"/>
      <c r="B1213" s="20"/>
      <c r="C1213" s="257"/>
      <c r="D1213" s="20"/>
      <c r="E1213" s="257"/>
      <c r="F1213" s="170"/>
    </row>
    <row r="1214" spans="1:6" x14ac:dyDescent="0.35">
      <c r="A1214" s="225"/>
      <c r="B1214" s="20"/>
      <c r="C1214" s="257"/>
      <c r="D1214" s="20"/>
      <c r="E1214" s="257"/>
      <c r="F1214" s="170"/>
    </row>
    <row r="1215" spans="1:6" x14ac:dyDescent="0.35">
      <c r="A1215" s="225"/>
      <c r="B1215" s="20"/>
      <c r="C1215" s="257"/>
      <c r="D1215" s="20"/>
      <c r="E1215" s="257"/>
      <c r="F1215" s="170"/>
    </row>
    <row r="1216" spans="1:6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25" activePane="bottomLeft" state="frozen"/>
      <selection pane="bottomLeft" activeCell="E734" sqref="E734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33" si="28">+IF(F731=0,"",C731/F731)</f>
        <v>14764.542141360806</v>
      </c>
      <c r="C731" s="288">
        <v>102900</v>
      </c>
      <c r="D731" s="110">
        <f t="shared" ref="D731:D733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251"/>
      <c r="B734" s="110"/>
      <c r="C734" s="288"/>
      <c r="D734" s="110"/>
      <c r="E734" s="288"/>
      <c r="F734" s="177"/>
      <c r="G734" s="106">
        <f t="shared" si="16"/>
        <v>-102900</v>
      </c>
    </row>
    <row r="735" spans="1:7" x14ac:dyDescent="0.3">
      <c r="A735" s="251"/>
      <c r="B735" s="110"/>
      <c r="C735" s="288"/>
      <c r="D735" s="110"/>
      <c r="E735" s="288"/>
      <c r="F735" s="177"/>
      <c r="G735" s="106">
        <f t="shared" si="16"/>
        <v>0</v>
      </c>
    </row>
    <row r="736" spans="1:7" x14ac:dyDescent="0.3">
      <c r="A736" s="251"/>
      <c r="B736" s="110"/>
      <c r="C736" s="288"/>
      <c r="D736" s="110"/>
      <c r="E736" s="288"/>
      <c r="F736" s="177"/>
      <c r="G736" s="106">
        <f t="shared" si="16"/>
        <v>0</v>
      </c>
    </row>
    <row r="737" spans="1:7" x14ac:dyDescent="0.3">
      <c r="A737" s="251"/>
      <c r="B737" s="110"/>
      <c r="C737" s="288"/>
      <c r="D737" s="110"/>
      <c r="E737" s="288"/>
      <c r="F737" s="177"/>
      <c r="G737" s="106">
        <f t="shared" si="16"/>
        <v>0</v>
      </c>
    </row>
    <row r="738" spans="1:7" x14ac:dyDescent="0.3">
      <c r="A738" s="251"/>
      <c r="B738" s="110"/>
      <c r="C738" s="288"/>
      <c r="D738" s="110"/>
      <c r="E738" s="288"/>
      <c r="F738" s="177"/>
      <c r="G738" s="106">
        <f t="shared" si="16"/>
        <v>0</v>
      </c>
    </row>
    <row r="739" spans="1:7" x14ac:dyDescent="0.3">
      <c r="A739" s="251"/>
      <c r="B739" s="110"/>
      <c r="C739" s="288"/>
      <c r="D739" s="110"/>
      <c r="E739" s="288"/>
      <c r="F739" s="177"/>
      <c r="G739" s="106">
        <f t="shared" si="16"/>
        <v>0</v>
      </c>
    </row>
    <row r="740" spans="1:7" x14ac:dyDescent="0.3">
      <c r="A740" s="251"/>
      <c r="B740" s="110"/>
      <c r="C740" s="288"/>
      <c r="D740" s="110"/>
      <c r="E740" s="288"/>
      <c r="F740" s="177"/>
      <c r="G740" s="106">
        <f t="shared" si="16"/>
        <v>0</v>
      </c>
    </row>
    <row r="741" spans="1:7" x14ac:dyDescent="0.3">
      <c r="A741" s="251"/>
      <c r="B741" s="110"/>
      <c r="C741" s="288"/>
      <c r="D741" s="110"/>
      <c r="E741" s="288"/>
      <c r="F741" s="177"/>
      <c r="G741" s="106">
        <f t="shared" si="16"/>
        <v>0</v>
      </c>
    </row>
    <row r="742" spans="1:7" x14ac:dyDescent="0.3">
      <c r="A742" s="251"/>
      <c r="B742" s="110"/>
      <c r="C742" s="288"/>
      <c r="D742" s="110"/>
      <c r="E742" s="288"/>
      <c r="F742" s="177"/>
      <c r="G742" s="106">
        <f t="shared" si="16"/>
        <v>0</v>
      </c>
    </row>
    <row r="743" spans="1:7" x14ac:dyDescent="0.3">
      <c r="A743" s="251"/>
      <c r="B743" s="110"/>
      <c r="C743" s="288"/>
      <c r="D743" s="110"/>
      <c r="E743" s="288"/>
      <c r="F743" s="177"/>
      <c r="G743" s="106">
        <f t="shared" si="16"/>
        <v>0</v>
      </c>
    </row>
    <row r="744" spans="1:7" x14ac:dyDescent="0.3">
      <c r="A744" s="251"/>
      <c r="B744" s="110"/>
      <c r="C744" s="288"/>
      <c r="D744" s="110"/>
      <c r="E744" s="288"/>
      <c r="F744" s="177"/>
      <c r="G744" s="106">
        <f t="shared" si="16"/>
        <v>0</v>
      </c>
    </row>
    <row r="745" spans="1:7" x14ac:dyDescent="0.3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 x14ac:dyDescent="0.3">
      <c r="A746" s="251"/>
      <c r="B746" s="110"/>
      <c r="C746" s="288"/>
      <c r="D746" s="110"/>
      <c r="E746" s="288"/>
      <c r="F746" s="177"/>
    </row>
    <row r="747" spans="1:7" x14ac:dyDescent="0.3">
      <c r="A747" s="251"/>
      <c r="B747" s="110"/>
      <c r="C747" s="288"/>
      <c r="D747" s="110"/>
      <c r="E747" s="288"/>
      <c r="F747" s="177"/>
    </row>
    <row r="748" spans="1:7" x14ac:dyDescent="0.3">
      <c r="A748" s="251"/>
      <c r="B748" s="110"/>
      <c r="C748" s="288"/>
      <c r="D748" s="110"/>
      <c r="E748" s="288"/>
      <c r="F748" s="177"/>
    </row>
    <row r="749" spans="1:7" x14ac:dyDescent="0.3">
      <c r="A749" s="251"/>
      <c r="B749" s="110"/>
      <c r="C749" s="288"/>
      <c r="D749" s="110"/>
      <c r="E749" s="288"/>
      <c r="F749" s="177"/>
    </row>
    <row r="750" spans="1:7" x14ac:dyDescent="0.3">
      <c r="A750" s="251"/>
      <c r="B750" s="110"/>
      <c r="C750" s="288"/>
      <c r="D750" s="110"/>
      <c r="E750" s="288"/>
      <c r="F750" s="177"/>
    </row>
    <row r="751" spans="1:7" x14ac:dyDescent="0.3">
      <c r="A751" s="251"/>
      <c r="B751" s="110"/>
      <c r="C751" s="288"/>
      <c r="D751" s="110"/>
      <c r="E751" s="288"/>
      <c r="F751" s="177"/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5"/>
  <sheetViews>
    <sheetView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E58" sqref="E58"/>
    </sheetView>
  </sheetViews>
  <sheetFormatPr defaultColWidth="8.7265625" defaultRowHeight="14" x14ac:dyDescent="0.3"/>
  <cols>
    <col min="1" max="1" width="10.179687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57" si="13">+IF(F55=0,"",C55/F55)</f>
        <v>342.49720205469623</v>
      </c>
      <c r="C55" s="371">
        <v>2387</v>
      </c>
      <c r="D55" s="357">
        <f t="shared" ref="D55:D57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1025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1025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B58" s="357"/>
      <c r="C58" s="371"/>
      <c r="D58" s="357"/>
    </row>
    <row r="59" spans="1:7" x14ac:dyDescent="0.3">
      <c r="B59" s="357"/>
      <c r="C59" s="371"/>
      <c r="D59" s="357"/>
    </row>
    <row r="60" spans="1:7" x14ac:dyDescent="0.3">
      <c r="B60" s="357"/>
      <c r="C60" s="371"/>
      <c r="D60" s="357"/>
    </row>
    <row r="61" spans="1:7" x14ac:dyDescent="0.3">
      <c r="B61" s="357"/>
      <c r="C61" s="371"/>
      <c r="D61" s="357"/>
    </row>
    <row r="62" spans="1:7" x14ac:dyDescent="0.3">
      <c r="B62" s="357"/>
      <c r="D62" s="357"/>
    </row>
    <row r="63" spans="1:7" x14ac:dyDescent="0.3">
      <c r="B63" s="357"/>
      <c r="D63" s="357"/>
    </row>
    <row r="64" spans="1:7" x14ac:dyDescent="0.3">
      <c r="B64" s="357"/>
      <c r="D64" s="357"/>
    </row>
    <row r="65" spans="2:2" x14ac:dyDescent="0.3">
      <c r="B65" s="3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2018-11-02T07:03:22Z</dcterms:modified>
</cp:coreProperties>
</file>