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G33"/>
  <c r="F33"/>
  <c r="B33" s="1"/>
  <c r="D33" s="1"/>
  <c r="G34" i="15"/>
  <c r="F34"/>
  <c r="B34" s="1"/>
  <c r="D34" s="1"/>
  <c r="G710" i="7"/>
  <c r="F710"/>
  <c r="B710" s="1"/>
  <c r="D710" s="1"/>
  <c r="G1163" i="5"/>
  <c r="F1163"/>
  <c r="D1163"/>
  <c r="B1163"/>
  <c r="G1166" i="4"/>
  <c r="F1166"/>
  <c r="B1166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B32" i="16"/>
  <c r="D32" s="1"/>
  <c r="F32"/>
  <c r="F31"/>
  <c r="B31" s="1"/>
  <c r="D31" s="1"/>
  <c r="F708" i="7"/>
  <c r="B708"/>
  <c r="D708" s="1"/>
  <c r="F1161" i="5"/>
  <c r="B1161" s="1"/>
  <c r="D1161" s="1"/>
  <c r="G1164" i="4"/>
  <c r="E1164"/>
  <c r="E1163"/>
  <c r="F1163" i="3"/>
  <c r="B1163"/>
  <c r="D1163" s="1"/>
  <c r="G32" i="15"/>
  <c r="F32"/>
  <c r="B32" s="1"/>
  <c r="D32" s="1"/>
  <c r="G30" i="16"/>
  <c r="G30" i="15"/>
  <c r="G31"/>
  <c r="G707" i="7"/>
  <c r="G708"/>
  <c r="G709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8"/>
  <c r="G1169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<sst xmlns="http://schemas.openxmlformats.org/spreadsheetml/2006/main" count="4497" uniqueCount="1031">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</sst>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Cu!$A$760:$A$1169</c:f>
              <c:numCache>
                <c:formatCode>yyyy\.mm\.dd</c:formatCode>
                <c:ptCount val="191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</c:numCache>
            </c:numRef>
          </c:cat>
          <c:val>
            <c:numRef>
              <c:f>Cu!$B$760:$B$1169</c:f>
              <c:numCache>
                <c:formatCode>_(* #,##0.00_);_(* \(#,##0.00\);_(* "-"??_);_(@_)</c:formatCode>
                <c:ptCount val="191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</c:numCache>
            </c:numRef>
          </c:val>
        </c:ser>
        <c:axId val="64505728"/>
        <c:axId val="64507264"/>
      </c:areaChart>
      <c:dateAx>
        <c:axId val="645057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507264"/>
        <c:crosses val="autoZero"/>
        <c:auto val="1"/>
        <c:lblOffset val="100"/>
      </c:dateAx>
      <c:valAx>
        <c:axId val="6450726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057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4530688"/>
        <c:axId val="65474560"/>
      </c:areaChart>
      <c:dateAx>
        <c:axId val="645306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47456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54745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306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188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Ag!$A$875:$A$1168</c:f>
              <c:numCache>
                <c:formatCode>yyyy\.mm\.dd</c:formatCode>
                <c:ptCount val="18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</c:numCache>
            </c:numRef>
          </c:cat>
          <c:val>
            <c:numRef>
              <c:f>Ag!$B$875:$B$1168</c:f>
              <c:numCache>
                <c:formatCode>_(* #,##0.00_);_(* \(#,##0.00\);_(* "-"??_);_(@_)</c:formatCode>
                <c:ptCount val="180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</c:numCache>
            </c:numRef>
          </c:val>
        </c:ser>
        <c:axId val="65489536"/>
        <c:axId val="65491328"/>
      </c:areaChart>
      <c:dateAx>
        <c:axId val="654895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491328"/>
        <c:crosses val="autoZero"/>
        <c:auto val="1"/>
        <c:lblOffset val="100"/>
        <c:majorUnit val="7"/>
        <c:majorTimeUnit val="days"/>
      </c:dateAx>
      <c:valAx>
        <c:axId val="65491328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4895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Zn!$A$760:$A$1165</c:f>
              <c:numCache>
                <c:formatCode>yyyy\.mm\.dd</c:formatCode>
                <c:ptCount val="18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</c:numCache>
            </c:numRef>
          </c:cat>
          <c:val>
            <c:numRef>
              <c:f>Zn!$B$760:$B$1165</c:f>
              <c:numCache>
                <c:formatCode>_(* #,##0.00_);_(* \(#,##0.00\);_(* "-"??_);_(@_)</c:formatCode>
                <c:ptCount val="180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</c:numCache>
            </c:numRef>
          </c:val>
        </c:ser>
        <c:axId val="65498112"/>
        <c:axId val="65528576"/>
      </c:areaChart>
      <c:dateAx>
        <c:axId val="654981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528576"/>
        <c:crosses val="autoZero"/>
        <c:auto val="1"/>
        <c:lblOffset val="100"/>
      </c:dateAx>
      <c:valAx>
        <c:axId val="6552857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4981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534"/>
        </c:manualLayout>
      </c:layout>
      <c:areaChart>
        <c:grouping val="standard"/>
        <c:ser>
          <c:idx val="0"/>
          <c:order val="0"/>
          <c:cat>
            <c:numRef>
              <c:f>USD_CNY!$A$910:$A$954</c:f>
              <c:numCache>
                <c:formatCode>yyyy\.mm\.dd</c:formatCode>
                <c:ptCount val="45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</c:numCache>
            </c:numRef>
          </c:cat>
          <c:val>
            <c:numRef>
              <c:f>USD_CNY!$B$910:$B$954</c:f>
              <c:numCache>
                <c:formatCode>_(* #,##0.00000_);_(* \(#,##0.00000\);_(* "-"??_);_(@_)</c:formatCode>
                <c:ptCount val="45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</c:numCache>
            </c:numRef>
          </c:val>
        </c:ser>
        <c:axId val="65941888"/>
        <c:axId val="65943424"/>
      </c:areaChart>
      <c:dateAx>
        <c:axId val="659418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43424"/>
        <c:crosses val="autoZero"/>
        <c:auto val="1"/>
        <c:lblOffset val="100"/>
        <c:majorUnit val="7"/>
      </c:dateAx>
      <c:valAx>
        <c:axId val="6594342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41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32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5962752"/>
        <c:axId val="65964288"/>
      </c:areaChart>
      <c:catAx>
        <c:axId val="65962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64288"/>
        <c:crosses val="autoZero"/>
        <c:auto val="1"/>
        <c:lblAlgn val="ctr"/>
        <c:lblOffset val="100"/>
      </c:catAx>
      <c:valAx>
        <c:axId val="659642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627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133"/>
        </c:manualLayout>
      </c:layout>
      <c:areaChart>
        <c:grouping val="standard"/>
        <c:ser>
          <c:idx val="0"/>
          <c:order val="0"/>
          <c:cat>
            <c:numRef>
              <c:f>Pb!$A$759:$A$1167</c:f>
              <c:numCache>
                <c:formatCode>yyyy\.mm\.dd</c:formatCode>
                <c:ptCount val="18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</c:numCache>
            </c:numRef>
          </c:cat>
          <c:val>
            <c:numRef>
              <c:f>Pb!$B$759:$B$1167</c:f>
              <c:numCache>
                <c:formatCode>_(* #,##0.00_);_(* \(#,##0.00\);_(* "-"??_);_(@_)</c:formatCode>
                <c:ptCount val="180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</c:numCache>
            </c:numRef>
          </c:val>
        </c:ser>
        <c:axId val="65864832"/>
        <c:axId val="65866368"/>
      </c:areaChart>
      <c:dateAx>
        <c:axId val="658648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86636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586636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8648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5927424"/>
        <c:axId val="66793472"/>
      </c:lineChart>
      <c:dateAx>
        <c:axId val="6592742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793472"/>
        <c:crosses val="autoZero"/>
        <c:auto val="1"/>
        <c:lblOffset val="100"/>
      </c:dateAx>
      <c:valAx>
        <c:axId val="6679347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2742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6805760"/>
        <c:axId val="66807296"/>
      </c:lineChart>
      <c:dateAx>
        <c:axId val="66805760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07296"/>
        <c:crosses val="autoZero"/>
        <c:auto val="1"/>
        <c:lblOffset val="100"/>
      </c:dateAx>
      <c:valAx>
        <c:axId val="668072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05760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21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Ni!$A$6:$A$712</c:f>
              <c:numCache>
                <c:formatCode>yyyy\.mm\.dd</c:formatCode>
                <c:ptCount val="158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</c:numCache>
            </c:numRef>
          </c:cat>
          <c:val>
            <c:numRef>
              <c:f>Ni!$B$6:$B$712</c:f>
              <c:numCache>
                <c:formatCode>_(* #,##0.00_);_(* \(#,##0.00\);_(* "-"??_);_(@_)</c:formatCode>
                <c:ptCount val="158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</c:numCache>
            </c:numRef>
          </c:val>
        </c:ser>
        <c:axId val="66847488"/>
        <c:axId val="66849024"/>
      </c:areaChart>
      <c:dateAx>
        <c:axId val="668474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49024"/>
        <c:crosses val="autoZero"/>
        <c:auto val="1"/>
        <c:lblOffset val="100"/>
      </c:dateAx>
      <c:valAx>
        <c:axId val="6684902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474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149E-2"/>
          <c:y val="3.2608811030949411E-2"/>
          <c:w val="0.89977973568282077"/>
          <c:h val="0.69927783655258358"/>
        </c:manualLayout>
      </c:layout>
      <c:areaChart>
        <c:grouping val="standard"/>
        <c:ser>
          <c:idx val="0"/>
          <c:order val="0"/>
          <c:cat>
            <c:numRef>
              <c:f>Coke!$A$6:$A$36</c:f>
              <c:numCache>
                <c:formatCode>yyyy\.mm\.dd</c:formatCode>
                <c:ptCount val="31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</c:numCache>
            </c:numRef>
          </c:cat>
          <c:val>
            <c:numRef>
              <c:f>Coke!$B$6:$B$36</c:f>
              <c:numCache>
                <c:formatCode>0.00</c:formatCode>
                <c:ptCount val="31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</c:numCache>
            </c:numRef>
          </c:val>
        </c:ser>
        <c:axId val="65906176"/>
        <c:axId val="65907712"/>
      </c:areaChart>
      <c:dateAx>
        <c:axId val="659061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07712"/>
        <c:crosses val="autoZero"/>
        <c:auto val="1"/>
        <c:lblOffset val="100"/>
        <c:baseTimeUnit val="days"/>
      </c:dateAx>
      <c:valAx>
        <c:axId val="6590771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061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38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Steel!$A$6:$A$35</c:f>
              <c:numCache>
                <c:formatCode>yyyy\.mm\.dd</c:formatCode>
                <c:ptCount val="30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</c:numCache>
            </c:numRef>
          </c:cat>
          <c:val>
            <c:numRef>
              <c:f>Steel!$B$6:$B$35</c:f>
              <c:numCache>
                <c:formatCode>0.00</c:formatCode>
                <c:ptCount val="30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</c:numCache>
            </c:numRef>
          </c:val>
        </c:ser>
        <c:axId val="66901888"/>
        <c:axId val="66903424"/>
      </c:areaChart>
      <c:dateAx>
        <c:axId val="669018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03424"/>
        <c:crosses val="autoZero"/>
        <c:auto val="1"/>
        <c:lblOffset val="100"/>
        <c:baseTimeUnit val="days"/>
      </c:dateAx>
      <c:valAx>
        <c:axId val="6690342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01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46" zoomScaleSheetLayoutView="85" workbookViewId="0">
      <selection activeCell="C19" sqref="C19:I19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43376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0</v>
      </c>
      <c r="F5" s="329" t="s">
        <v>3</v>
      </c>
      <c r="G5" s="328">
        <f>+IF(ISERROR(VLOOKUP($E$2,Cu!$A$5:$H$1643,2,0)),0,VLOOKUP($E$2,Cu!$A$5:$H$1643,2,0))</f>
        <v>7299.5563612909973</v>
      </c>
      <c r="H5" s="328">
        <f>+IF(ISERROR(VLOOKUP($E$2,Cu!$A$5:$H$1643,4,0)),0,VLOOKUP($E$2,Cu!$A$5:$H$1643,4,0))</f>
        <v>6238.9370609324769</v>
      </c>
      <c r="I5" s="328">
        <f>+IF(ISERROR(VLOOKUP($E$2,Cu!$A$5:$H$1643,5,0)),0,VLOOKUP($E$2,Cu!$A$5:$H$1643,5,0))</f>
        <v>6274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2672.8723790597878</v>
      </c>
      <c r="H6" s="328">
        <f>+IF(ISERROR(VLOOKUP($E$2,Pb!$A$5:$H$1988,4,0)),0,VLOOKUP($E$2,Pb!$A$5:$H$1988,4,0))</f>
        <v>2284.5063068887075</v>
      </c>
      <c r="I6" s="328">
        <f>+IF(ISERROR(VLOOKUP($E$2,Pb!$A$5:$H$1988,5,0)),0,VLOOKUP($E$2,Pb!$A$5:$H$1988,5,0))</f>
        <v>2001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0</v>
      </c>
      <c r="F7" s="329" t="s">
        <v>6</v>
      </c>
      <c r="G7" s="328">
        <f>+IF(ISERROR(VLOOKUP($E$2,Ag!$A$5:$H$1519,2,0)),0,VLOOKUP($E$2,Ag!$A$5:$H$1519,2,0))</f>
        <v>505.5215151700034</v>
      </c>
      <c r="H7" s="328">
        <f>+IF(ISERROR(VLOOKUP($E$2,Ag!$A$5:$H$1519,4,0)),0,VLOOKUP($E$2,Ag!$A$5:$H$1519,4,0))</f>
        <v>432.06967108547303</v>
      </c>
      <c r="I7" s="328">
        <f>+IF(ISERROR(VLOOKUP($E$2,Ag!$A$5:$H$1519,5,0)),0,VLOOKUP($E$2,Ag!$A$5:$H$1519,5,0))</f>
        <v>475.03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0</v>
      </c>
      <c r="F8" s="329" t="s">
        <v>3</v>
      </c>
      <c r="G8" s="328">
        <f>+IF(ISERROR(VLOOKUP($E$2,Zn!$A$5:$H$2996,2,0)),0,VLOOKUP($E$2,Zn!$A$5:$H$2996,2,0))</f>
        <v>3297.5110328618039</v>
      </c>
      <c r="H8" s="328">
        <f>+IF(ISERROR(VLOOKUP($E$2,Zn!$A$5:$H$2996,4,0)),0,VLOOKUP($E$2,Zn!$A$5:$H$2996,4,0))</f>
        <v>2818.3854981724821</v>
      </c>
      <c r="I8" s="328">
        <f>+IF(ISERROR(VLOOKUP($E$2,Zn!$A$5:$H$2996,5,0)),0,VLOOKUP($E$2,Zn!$A$5:$H$2996,5,0))</f>
        <v>2693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0</v>
      </c>
      <c r="F9" s="329" t="s">
        <v>3</v>
      </c>
      <c r="G9" s="328">
        <f>+IF(ISERROR(VLOOKUP($E$2,Ni!$A$6:$H$2998,2,0)),0,VLOOKUP($E$2,Ni!$A$6:$H$2998,2,0))</f>
        <v>15543.333943445507</v>
      </c>
      <c r="H9" s="328">
        <f>+IF(ISERROR(VLOOKUP($E$2,Ni!$A$6:$H$2998,4,0)),0,VLOOKUP($E$2,Ni!$A$6:$H$2998,4,0))</f>
        <v>13284.900806363681</v>
      </c>
      <c r="I9" s="328">
        <f>+IF(ISERROR(VLOOKUP($E$2,Ni!$A$6:$H$2998,5,0)),0,VLOOKUP($E$2,Ni!$A$6:$H$2998,5,0))</f>
        <v>12420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0</v>
      </c>
      <c r="F10" s="329" t="s">
        <v>3</v>
      </c>
      <c r="G10" s="328">
        <f>+IF(ISERROR(VLOOKUP($E$2,Coke!$A$6:$H$2998,2,0)),0,VLOOKUP($E$2,Coke!$A$6:$H$2998,2,0))</f>
        <v>327.86266084445333</v>
      </c>
      <c r="H10" s="328">
        <f>+IF(ISERROR(VLOOKUP($E$2,Coke!$A$6:$H$2998,4,0)),0,VLOOKUP($E$2,Coke!$A$6:$H$2998,4,0))</f>
        <v>280.2244964482507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659.50220657236071</v>
      </c>
      <c r="H11" s="328">
        <f>+IF(ISERROR(VLOOKUP($E$2,Steel!$A$6:$H$2998,4,0)),0,VLOOKUP($E$2,Steel!$A$6:$H$2998,4,0))</f>
        <v>563.67709963449636</v>
      </c>
      <c r="I11" s="357">
        <f>+IF(ISERROR(VLOOKUP($E$2,Steel!$A$6:$H$2998,5,0)),0,VLOOKUP($E$2,Steel!$A$6:$H$2998,5,0))</f>
        <v>494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43376</v>
      </c>
      <c r="C15" s="183" t="s">
        <v>1003</v>
      </c>
      <c r="D15" s="193">
        <f>+IF(ISERROR(VLOOKUP($E$2,'CNY-VND'!$A$4:$B$500,2,0)),0,VLOOKUP($E$2,'CNY-VND'!$A$4:$B$500,2,0))</f>
        <v>3428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23375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6.8839800000000002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E1169" sqref="E1168:E1169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6274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46"/>
      <c r="B1170" s="47"/>
      <c r="C1170" s="269"/>
      <c r="D1170" s="47"/>
      <c r="E1170" s="269"/>
      <c r="F1170" s="47"/>
    </row>
    <row r="1171" spans="1:7">
      <c r="A1171" s="46"/>
      <c r="B1171" s="47"/>
      <c r="C1171" s="269"/>
      <c r="D1171" s="47"/>
      <c r="E1171" s="269"/>
      <c r="F1171" s="47"/>
    </row>
    <row r="1172" spans="1:7">
      <c r="A1172" s="46"/>
      <c r="B1172" s="47"/>
      <c r="C1172" s="269"/>
      <c r="D1172" s="47"/>
      <c r="E1172" s="269"/>
      <c r="F1172" s="47"/>
    </row>
    <row r="1173" spans="1:7">
      <c r="A1173" s="46"/>
      <c r="B1173" s="47"/>
      <c r="C1173" s="269"/>
      <c r="D1173" s="47"/>
      <c r="E1173" s="269"/>
      <c r="F1173" s="47"/>
    </row>
    <row r="1174" spans="1:7">
      <c r="A1174" s="46"/>
      <c r="B1174" s="47"/>
      <c r="C1174" s="269"/>
      <c r="D1174" s="47"/>
      <c r="E1174" s="269"/>
      <c r="F1174" s="47"/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56" activePane="bottomLeft" state="frozen"/>
      <selection pane="bottomLeft" activeCell="E1168" sqref="E1168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202"/>
      <c r="B1168" s="47"/>
      <c r="C1168" s="47"/>
      <c r="D1168" s="47"/>
      <c r="E1168" s="47"/>
      <c r="F1168" s="62"/>
      <c r="G1168" s="163">
        <f t="shared" si="15"/>
        <v>-18400</v>
      </c>
    </row>
    <row r="1169" spans="1:7">
      <c r="A1169" s="202"/>
      <c r="B1169" s="47"/>
      <c r="C1169" s="47"/>
      <c r="D1169" s="47"/>
      <c r="E1169" s="47"/>
      <c r="F1169" s="62"/>
      <c r="G1169" s="163">
        <f t="shared" si="15"/>
        <v>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58" activePane="bottomLeft" state="frozen"/>
      <selection pane="bottomLeft" activeCell="E1169" sqref="E1169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6">
      <c r="A1169" s="225"/>
      <c r="B1169" s="20"/>
      <c r="C1169" s="259"/>
      <c r="D1169" s="20"/>
      <c r="E1169" s="20"/>
      <c r="F1169" s="58"/>
    </row>
    <row r="1170" spans="1:6">
      <c r="A1170" s="225"/>
      <c r="B1170" s="20"/>
      <c r="C1170" s="259"/>
      <c r="D1170" s="20"/>
      <c r="E1170" s="20"/>
      <c r="F1170" s="58"/>
    </row>
    <row r="1171" spans="1:6">
      <c r="A1171" s="225"/>
      <c r="B1171" s="20"/>
      <c r="C1171" s="259"/>
      <c r="D1171" s="20"/>
      <c r="E1171" s="20"/>
      <c r="F1171" s="58"/>
    </row>
    <row r="1172" spans="1:6">
      <c r="A1172" s="225"/>
      <c r="B1172" s="20"/>
      <c r="C1172" s="259"/>
      <c r="D1172" s="20"/>
      <c r="E1172" s="20"/>
      <c r="F1172" s="58"/>
    </row>
    <row r="1173" spans="1:6">
      <c r="A1173" s="225"/>
      <c r="B1173" s="20"/>
      <c r="C1173" s="259"/>
      <c r="D1173" s="20"/>
      <c r="E1173" s="20"/>
      <c r="F1173" s="58"/>
    </row>
    <row r="1174" spans="1:6">
      <c r="A1174" s="225"/>
      <c r="B1174" s="20"/>
      <c r="C1174" s="259"/>
      <c r="D1174" s="20"/>
      <c r="E1174" s="20"/>
      <c r="F1174" s="58"/>
    </row>
    <row r="1175" spans="1:6">
      <c r="A1175" s="225"/>
      <c r="B1175" s="20"/>
      <c r="C1175" s="259"/>
      <c r="D1175" s="20"/>
      <c r="E1175" s="20"/>
      <c r="F1175" s="58"/>
    </row>
    <row r="1176" spans="1:6">
      <c r="A1176" s="225"/>
      <c r="B1176" s="20"/>
      <c r="C1176" s="259"/>
      <c r="D1176" s="20"/>
      <c r="E1176" s="20"/>
      <c r="F1176" s="58"/>
    </row>
    <row r="1177" spans="1:6">
      <c r="A1177" s="225"/>
      <c r="B1177" s="20"/>
      <c r="C1177" s="259"/>
      <c r="D1177" s="20"/>
      <c r="E1177" s="20"/>
      <c r="F1177" s="58"/>
    </row>
    <row r="1178" spans="1:6">
      <c r="A1178" s="225"/>
      <c r="B1178" s="20"/>
      <c r="C1178" s="259"/>
      <c r="D1178" s="20"/>
      <c r="E1178" s="20"/>
      <c r="F1178" s="58"/>
    </row>
    <row r="1179" spans="1:6">
      <c r="A1179" s="225"/>
      <c r="B1179" s="20"/>
      <c r="C1179" s="259"/>
      <c r="D1179" s="20"/>
      <c r="E1179" s="20"/>
      <c r="F1179" s="58"/>
    </row>
    <row r="1180" spans="1:6">
      <c r="A1180" s="225"/>
      <c r="B1180" s="20"/>
      <c r="C1180" s="259"/>
      <c r="D1180" s="20"/>
      <c r="E1180" s="20"/>
      <c r="F1180" s="58"/>
    </row>
    <row r="1181" spans="1:6">
      <c r="A1181" s="225"/>
      <c r="B1181" s="20"/>
      <c r="C1181" s="259"/>
      <c r="D1181" s="20"/>
      <c r="E1181" s="20"/>
      <c r="F1181" s="58"/>
    </row>
    <row r="1182" spans="1:6">
      <c r="A1182" s="225"/>
      <c r="B1182" s="20"/>
      <c r="C1182" s="259"/>
      <c r="D1182" s="20"/>
      <c r="E1182" s="20"/>
      <c r="F1182" s="58"/>
    </row>
    <row r="1183" spans="1:6">
      <c r="A1183" s="225"/>
      <c r="B1183" s="20"/>
      <c r="C1183" s="259"/>
      <c r="D1183" s="20"/>
      <c r="E1183" s="20"/>
      <c r="F1183" s="58"/>
    </row>
    <row r="1184" spans="1:6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8" activePane="bottomLeft" state="frozen"/>
      <selection pane="bottomLeft" activeCell="E1166" sqref="E1166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2818.3854981724821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226"/>
      <c r="B1166" s="20"/>
      <c r="C1166" s="259"/>
      <c r="D1166" s="20"/>
      <c r="E1166" s="259"/>
      <c r="F1166" s="171"/>
      <c r="G1166" s="185">
        <f t="shared" si="20"/>
        <v>-22700</v>
      </c>
    </row>
    <row r="1167" spans="1:7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31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31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31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31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31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31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31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31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31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31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4" activePane="bottomLeft" state="frozen"/>
      <selection pane="bottomLeft" activeCell="E713" sqref="E713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253"/>
      <c r="B713" s="110"/>
      <c r="C713" s="290"/>
      <c r="D713" s="110"/>
      <c r="E713" s="290"/>
      <c r="F713" s="178"/>
      <c r="G713" s="106">
        <f t="shared" si="16"/>
        <v>-107000</v>
      </c>
    </row>
    <row r="714" spans="1:7">
      <c r="A714" s="253"/>
      <c r="B714" s="110"/>
      <c r="C714" s="290"/>
      <c r="D714" s="110"/>
      <c r="E714" s="290"/>
      <c r="F714" s="178"/>
      <c r="G714" s="106">
        <f t="shared" si="16"/>
        <v>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7" sqref="C37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6" sqref="E36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>+IF(ISERROR(B34/1.17),0,B34/1.17)</f>
        <v>563.46674028967789</v>
      </c>
      <c r="E34" s="1">
        <v>496</v>
      </c>
      <c r="F34" s="361">
        <f>USD_CNY!B953</f>
        <v>6.8865499999999997</v>
      </c>
    </row>
    <row r="35" spans="1:7">
      <c r="A35" s="372">
        <v>43376</v>
      </c>
      <c r="B35" s="359">
        <f t="shared" ref="B35" si="5">+IF(F35=0,"",C35/F35)</f>
        <v>659.50220657236071</v>
      </c>
      <c r="C35" s="1">
        <v>4540</v>
      </c>
      <c r="D35" s="360">
        <f>+IF(ISERROR(B35/1.17),0,B35/1.17)</f>
        <v>563.67709963449636</v>
      </c>
      <c r="E35" s="1">
        <v>494</v>
      </c>
      <c r="F35" s="361">
        <f>USD_CNY!B954</f>
        <v>6.8839800000000002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43" activePane="bottomLeft" state="frozen"/>
      <selection pane="bottomLeft" activeCell="B954" sqref="B954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125"/>
    </row>
    <row r="956" spans="1:2">
      <c r="A956" s="125"/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7" sqref="B437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3"/>
      <c r="B437" s="335"/>
    </row>
    <row r="438" spans="1:2" ht="15.75">
      <c r="A438" s="233"/>
      <c r="B438" s="335"/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3" sqref="B293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/>
      <c r="B293" s="312"/>
    </row>
    <row r="294" spans="1:2">
      <c r="A294" s="309"/>
      <c r="B294" s="312"/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2018-10-03T02:43:28Z</dcterms:modified>
</cp:coreProperties>
</file>